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5-12-08_портфели\"/>
    </mc:Choice>
  </mc:AlternateContent>
  <xr:revisionPtr revIDLastSave="0" documentId="8_{4C705D9B-81B5-4989-A647-2630052BA6F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портфеля'!$A$7:$O$13</definedName>
    <definedName name="Report07">'Состав портфеля'!$A$15:$O$23</definedName>
    <definedName name="Report08">'Состав портфеля'!$A$25:$O$25</definedName>
    <definedName name="Report09">'Состав портфеля'!$A$27:$O$62</definedName>
    <definedName name="Report10">'Состав портфеля'!$A$64:$O$64</definedName>
    <definedName name="Report11">'Состав портфеля'!$A$66:$O$66</definedName>
    <definedName name="Report12">'Состав портфеля'!$A$68:$O$68</definedName>
    <definedName name="Report13">'Состав портфеля'!$A$70:$O$70</definedName>
    <definedName name="Report14">'Состав портфеля'!$A$72:$O$72</definedName>
    <definedName name="Report15">'Состав портфеля'!$A$74:$O$76</definedName>
    <definedName name="Report16">'Состав портфеля'!$A$78:$O$78</definedName>
    <definedName name="Report17">'Состав портфеля'!$A$80:$O$80</definedName>
    <definedName name="Report18">'Состав портфеля'!$A$82:$O$83</definedName>
    <definedName name="Report19">'Состав портфеля'!$A$85:$O$85</definedName>
    <definedName name="Report20">'Состав портфеля'!$A$87:$O$87</definedName>
    <definedName name="Report21">'Состав портфеля'!$A$89:$O$89</definedName>
    <definedName name="Report22">'Состав портфеля'!$A$91:$O$91</definedName>
    <definedName name="Report23">'Состав портфеля'!$A$93:$O$93</definedName>
    <definedName name="Report24">'Состав портфеля'!$A$95:$O$97</definedName>
    <definedName name="Report25">'Состав портфеля'!$A$99:$O$99</definedName>
    <definedName name="Report26">'Состав портфеля'!$A$101:$O$105</definedName>
    <definedName name="Report27">'Состав портфеля'!$A$106:$K$106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05" i="12" l="1"/>
  <c r="G106" i="12" s="1"/>
  <c r="K106" i="12" s="1"/>
  <c r="G97" i="12"/>
  <c r="G83" i="12"/>
  <c r="G76" i="12"/>
  <c r="G62" i="12"/>
  <c r="G23" i="12"/>
  <c r="G13" i="12"/>
  <c r="B5" i="9"/>
  <c r="B3" i="12" l="1"/>
  <c r="O1" i="12" l="1"/>
  <c r="O2" i="12" l="1"/>
  <c r="H105" i="12" s="1"/>
  <c r="H97" i="12" l="1"/>
  <c r="H99" i="12"/>
  <c r="H91" i="12"/>
  <c r="H93" i="12"/>
  <c r="H87" i="12"/>
  <c r="H89" i="12"/>
  <c r="H83" i="12"/>
  <c r="H85" i="12"/>
  <c r="H78" i="12"/>
  <c r="H80" i="12"/>
  <c r="H72" i="12"/>
  <c r="H76" i="12"/>
  <c r="H68" i="12"/>
  <c r="H70" i="12"/>
  <c r="H64" i="12"/>
  <c r="H66" i="12"/>
  <c r="H25" i="12"/>
  <c r="H62" i="12"/>
  <c r="H13" i="12"/>
  <c r="H23" i="12"/>
  <c r="B2" i="12"/>
</calcChain>
</file>

<file path=xl/sharedStrings.xml><?xml version="1.0" encoding="utf-8"?>
<sst xmlns="http://schemas.openxmlformats.org/spreadsheetml/2006/main" count="290" uniqueCount="211">
  <si>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</si>
  <si>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</si>
  <si>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</si>
  <si>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</si>
  <si>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</si>
  <si>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</si>
  <si>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</si>
  <si>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</si>
  <si>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</si>
  <si>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</si>
  <si>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</si>
  <si>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</si>
  <si>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</si>
  <si>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</si>
  <si>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</si>
  <si>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</si>
  <si>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</si>
  <si>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</si>
  <si>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</si>
  <si>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</si>
  <si>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</si>
  <si>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</si>
  <si>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</si>
  <si>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</si>
  <si>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</si>
  <si>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</si>
  <si>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</si>
  <si>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</si>
  <si>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</si>
  <si>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</si>
  <si>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</si>
  <si>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</si>
  <si>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</si>
  <si>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</si>
  <si>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</si>
  <si>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SPECDEP\sd1904</t>
  </si>
  <si>
    <t>Васильева Анастасия Максимовна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</si>
  <si>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</si>
  <si>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</si>
  <si>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</si>
  <si>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</si>
  <si>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</si>
  <si>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</si>
  <si>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30.09.2025</t>
  </si>
  <si>
    <t>Report28</t>
  </si>
  <si>
    <t>Акционерное общество "Негосударственный пенсионный фонд "Авиаполис"</t>
  </si>
  <si>
    <t>Report29</t>
  </si>
  <si>
    <t>26225RMFS</t>
  </si>
  <si>
    <t>RU000A0ZYUB7</t>
  </si>
  <si>
    <t>Министерство финансов Российской Федерации</t>
  </si>
  <si>
    <t>1037739085636</t>
  </si>
  <si>
    <t>26230RMFS</t>
  </si>
  <si>
    <t>RU000A100EF5</t>
  </si>
  <si>
    <t>26245RMFS</t>
  </si>
  <si>
    <t>RU000A108EG6</t>
  </si>
  <si>
    <t>26246RMFS</t>
  </si>
  <si>
    <t>RU000A108EE1</t>
  </si>
  <si>
    <t>26247RMFS</t>
  </si>
  <si>
    <t>RU000A108EF8</t>
  </si>
  <si>
    <t>29025RMFS</t>
  </si>
  <si>
    <t>RU000A106Z61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</si>
  <si>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</si>
  <si>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</si>
  <si>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</si>
  <si>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</si>
  <si>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RU35002GSP0</t>
  </si>
  <si>
    <t>RU000A0ZYKJ1</t>
  </si>
  <si>
    <t>Комитет финансов Санкт-Петербурга</t>
  </si>
  <si>
    <t>1027810256352</t>
  </si>
  <si>
    <t>RU35003GSP0</t>
  </si>
  <si>
    <t>RU000A102A15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</si>
  <si>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</si>
  <si>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</si>
  <si>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</si>
  <si>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</si>
  <si>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</si>
  <si>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</si>
  <si>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</si>
  <si>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</si>
  <si>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RU35016MOO0</t>
  </si>
  <si>
    <t>RU000A102G35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</si>
  <si>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</si>
  <si>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</si>
  <si>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</si>
  <si>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</si>
  <si>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</si>
  <si>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</si>
  <si>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</si>
  <si>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</si>
  <si>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</si>
  <si>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</si>
  <si>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</si>
  <si>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</si>
  <si>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</si>
  <si>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</si>
  <si>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</si>
  <si>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</si>
  <si>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</si>
  <si>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</si>
  <si>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</si>
  <si>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</si>
  <si>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4B02-01-16643-A-002P</t>
  </si>
  <si>
    <t>RU000A104V75</t>
  </si>
  <si>
    <t>акционерное общество "Почта России"</t>
  </si>
  <si>
    <t>1197746000000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</si>
  <si>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</si>
  <si>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</si>
  <si>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</si>
  <si>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</si>
  <si>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</si>
  <si>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</si>
  <si>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</si>
  <si>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</si>
  <si>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</si>
  <si>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</si>
  <si>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</si>
  <si>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</si>
  <si>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4B02-03-01669-A-002P</t>
  </si>
  <si>
    <t>RU000A10BY94</t>
  </si>
  <si>
    <t>4B02-03-16643-A-002P</t>
  </si>
  <si>
    <t>RU000A104W33</t>
  </si>
  <si>
    <t>4B02-03-55039-E-001P</t>
  </si>
  <si>
    <t>RU000A101228</t>
  </si>
  <si>
    <t>Публичное акционерное общество "Московская объединенная энергетическая компания"</t>
  </si>
  <si>
    <t>1047796974092</t>
  </si>
  <si>
    <t>4B02-04-00011-T-004P</t>
  </si>
  <si>
    <t>RU000A106C92</t>
  </si>
  <si>
    <t>4B02-04-00221-A-002P</t>
  </si>
  <si>
    <t>RU000A104WF9</t>
  </si>
  <si>
    <t>Публичное акционерное общество "Нефтегазовая компания "Славнефть"</t>
  </si>
  <si>
    <t>1027739026270</t>
  </si>
  <si>
    <t>4B02-04-16643-A-002P</t>
  </si>
  <si>
    <t>RU000A1055Y4</t>
  </si>
  <si>
    <t>4B02-06-36400-R-001P</t>
  </si>
  <si>
    <t>RU000A106AT1</t>
  </si>
  <si>
    <t>ОБЩЕСТВО С ОГРАНИЧЕННОЙ ОТВЕТСТВЕННОСТЬЮ "ГАЗПРОМ КАПИТАЛ"</t>
  </si>
  <si>
    <t>1087746212388</t>
  </si>
  <si>
    <t>4B02-06-65018-D-001P</t>
  </si>
  <si>
    <t>RU000A105559</t>
  </si>
  <si>
    <t>ПУБЛИЧНОЕ АКЦИОНЕРНОЕ ОБЩЕСТВО "ФЕДЕРАЛЬНАЯ СЕТЕВАЯ КОМПАНИЯ - РОССЕТИ"</t>
  </si>
  <si>
    <t>1024701893336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</si>
  <si>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</si>
  <si>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</si>
  <si>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</si>
  <si>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</si>
  <si>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</si>
  <si>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</si>
  <si>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</si>
  <si>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</si>
  <si>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</si>
  <si>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</si>
  <si>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4B02-07-65134-D-001P</t>
  </si>
  <si>
    <t>RU000A10C8T4</t>
  </si>
  <si>
    <t>Публичное акционерное общество "СИБУР Холдинг"</t>
  </si>
  <si>
    <t>1057747421247</t>
  </si>
  <si>
    <t>4B02-08-36241-R-003P</t>
  </si>
  <si>
    <t>RU000A10AP21</t>
  </si>
  <si>
    <t>Общество с ограниченной ответственностью "ИКС 5 ФИНАНС"</t>
  </si>
  <si>
    <t>1067761792053</t>
  </si>
  <si>
    <t>4B02-09-36400-R-002P</t>
  </si>
  <si>
    <t>RU000A107050</t>
  </si>
  <si>
    <t>4B02-10-36442-R-001P</t>
  </si>
  <si>
    <t>RU000A108777</t>
  </si>
  <si>
    <t>Общество с ограниченной ответственностью "Балтийский лизинг"</t>
  </si>
  <si>
    <t>1027810273545</t>
  </si>
  <si>
    <t>4B02-11-55010-D-001P</t>
  </si>
  <si>
    <t>RU000A107MM9</t>
  </si>
  <si>
    <t>Публичное акционерное общество "КАМАЗ"</t>
  </si>
  <si>
    <t>1021602013971</t>
  </si>
  <si>
    <t>4B02-15-00124-A-001P</t>
  </si>
  <si>
    <t>RU000A10B214</t>
  </si>
  <si>
    <t>ПУБЛИЧНОЕ АКЦИОНЕРНОЕ ОБЩЕСТВО "РОСТЕЛЕКОМ"</t>
  </si>
  <si>
    <t>1027700198767</t>
  </si>
  <si>
    <t>4B02-15-00146-A-003P</t>
  </si>
  <si>
    <t>RU000A10BK17</t>
  </si>
  <si>
    <t>Публичное акционерное общество "Газпром нефть"</t>
  </si>
  <si>
    <t>1025501701686</t>
  </si>
  <si>
    <t>4B02-15-32432-H-001P</t>
  </si>
  <si>
    <t>RU000A100Z91</t>
  </si>
  <si>
    <t>акционерное общество "Государственная транспортная лизинговая компания"</t>
  </si>
  <si>
    <t>1027739407189</t>
  </si>
  <si>
    <t>4B02-15-65018-D-001P</t>
  </si>
  <si>
    <t>RU000A10ASB8</t>
  </si>
  <si>
    <t>4B02-20-01669-A-001P</t>
  </si>
  <si>
    <t>RU000A103372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</si>
  <si>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</si>
  <si>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</si>
  <si>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</si>
  <si>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</si>
  <si>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</si>
  <si>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</si>
  <si>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4B02-44-65045-D-001P</t>
  </si>
  <si>
    <t>RU000A10C8C0</t>
  </si>
  <si>
    <t>4B02-45-65045-D-001P</t>
  </si>
  <si>
    <t>RU000A10CDZ5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</si>
  <si>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</si>
  <si>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</si>
  <si>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</si>
  <si>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</si>
  <si>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</si>
  <si>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</si>
  <si>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Банк ВТБ (ПАО), 12XS3J, 19.07.2023</t>
  </si>
  <si>
    <t>Банк ВТБ (публичное акционерное общество)</t>
  </si>
  <si>
    <t>1027739609391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</si>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</sst>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45930</v>
      </c>
      <c r="G6" s="3">
        <v>45930</v>
      </c>
      <c r="H6" s="2" t="s">
        <v>37</v>
      </c>
      <c r="I6" s="2" t="s">
        <v>38</v>
      </c>
      <c r="J6" s="2" t="s">
        <v>39</v>
      </c>
      <c r="K6" s="2" t="s">
        <v>4</v>
      </c>
    </row>
    <row r="7" spans="1:14" x14ac:dyDescent="0.25">
      <c r="A7" t="s">
        <v>40</v>
      </c>
      <c r="B7">
        <v>738890478.05999994</v>
      </c>
      <c r="C7">
        <v>236285271.72</v>
      </c>
      <c r="D7">
        <v>947589612.87</v>
      </c>
      <c r="H7">
        <v>158263333.46000001</v>
      </c>
      <c r="I7">
        <v>0</v>
      </c>
      <c r="M7">
        <v>26228739.989999998</v>
      </c>
      <c r="N7">
        <v>370</v>
      </c>
    </row>
    <row r="8" spans="1:14" x14ac:dyDescent="0.25">
      <c r="A8" t="s">
        <v>41</v>
      </c>
      <c r="B8">
        <v>2107257436.0999999</v>
      </c>
    </row>
    <row r="9" spans="1:14" x14ac:dyDescent="0.25">
      <c r="A9" t="s">
        <v>42</v>
      </c>
      <c r="B9" s="2" t="s">
        <v>43</v>
      </c>
      <c r="C9">
        <v>2107257436.0999999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2107257436.0999999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45930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30.09.2025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2107257436.0999999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20000</v>
      </c>
      <c r="G7" s="23">
        <v>13474600</v>
      </c>
      <c r="H7" s="23">
        <v>0.64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30000</v>
      </c>
      <c r="G8" s="23">
        <v>19205100</v>
      </c>
      <c r="H8" s="23">
        <v>0.91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30000</v>
      </c>
      <c r="G9" s="23">
        <v>27723600</v>
      </c>
      <c r="H9" s="23">
        <v>1.32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468200</v>
      </c>
      <c r="G10" s="23">
        <v>405826396</v>
      </c>
      <c r="H10" s="23">
        <v>19.260000000000002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56050</v>
      </c>
      <c r="G11" s="23">
        <v>50815490.5</v>
      </c>
      <c r="H11" s="23">
        <v>2.41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229932</v>
      </c>
      <c r="G12" s="23">
        <v>221845291.56</v>
      </c>
      <c r="H12" s="23">
        <v>10.53</v>
      </c>
      <c r="J12" s="31"/>
      <c r="K12" s="31"/>
    </row>
    <row r="13" spans="1:15" s="5" customFormat="1" ht="35.25" customHeight="1" x14ac:dyDescent="0.25">
      <c r="B13" s="11" t="s">
        <v>5</v>
      </c>
      <c r="C13" s="13"/>
      <c r="D13" s="13"/>
      <c r="E13" s="13"/>
      <c r="F13" s="38"/>
      <c r="G13" s="23">
        <f>SUM($G$7:$G$12)</f>
        <v>738890478.05999994</v>
      </c>
      <c r="H13" s="23">
        <f>(G13/$O$2) *100</f>
        <v>35.064082128830883</v>
      </c>
      <c r="J13" s="31"/>
      <c r="K13" s="31"/>
    </row>
    <row r="14" spans="1:15" s="5" customFormat="1" ht="35.25" customHeight="1" x14ac:dyDescent="0.25">
      <c r="A14" s="7"/>
      <c r="B14" s="10" t="s">
        <v>8</v>
      </c>
      <c r="C14" s="15"/>
      <c r="D14" s="15"/>
      <c r="E14" s="15"/>
      <c r="F14" s="39"/>
      <c r="G14" s="24"/>
      <c r="H14" s="27"/>
      <c r="I14" s="7"/>
      <c r="J14" s="32"/>
      <c r="K14" s="32"/>
      <c r="L14" s="7"/>
      <c r="M14" s="7"/>
      <c r="N14" s="7"/>
      <c r="O14" s="7"/>
    </row>
    <row r="15" spans="1:15" s="5" customFormat="1" ht="35.25" customHeight="1" x14ac:dyDescent="0.25">
      <c r="B15" s="11" t="s">
        <v>61</v>
      </c>
      <c r="C15" s="14" t="s">
        <v>62</v>
      </c>
      <c r="D15" s="14" t="s">
        <v>63</v>
      </c>
      <c r="E15" s="14" t="s">
        <v>64</v>
      </c>
      <c r="F15" s="37">
        <v>43850</v>
      </c>
      <c r="G15" s="23">
        <v>46752870</v>
      </c>
      <c r="H15" s="23">
        <v>2.2200000000000002</v>
      </c>
      <c r="J15" s="31"/>
      <c r="K15" s="31"/>
    </row>
    <row r="16" spans="1:15" s="5" customFormat="1" ht="35.25" customHeight="1" x14ac:dyDescent="0.25">
      <c r="B16" s="11" t="s">
        <v>65</v>
      </c>
      <c r="C16" s="14" t="s">
        <v>66</v>
      </c>
      <c r="D16" s="14" t="s">
        <v>67</v>
      </c>
      <c r="E16" s="14" t="s">
        <v>68</v>
      </c>
      <c r="F16" s="37">
        <v>37100</v>
      </c>
      <c r="G16" s="23">
        <v>18129286</v>
      </c>
      <c r="H16" s="23">
        <v>0.86</v>
      </c>
      <c r="J16" s="31"/>
      <c r="K16" s="31"/>
    </row>
    <row r="17" spans="2:11" s="5" customFormat="1" ht="35.25" customHeight="1" x14ac:dyDescent="0.25">
      <c r="B17" s="11" t="s">
        <v>69</v>
      </c>
      <c r="C17" s="14" t="s">
        <v>70</v>
      </c>
      <c r="D17" s="14" t="s">
        <v>67</v>
      </c>
      <c r="E17" s="14" t="s">
        <v>68</v>
      </c>
      <c r="F17" s="37">
        <v>21750</v>
      </c>
      <c r="G17" s="23">
        <v>14529870</v>
      </c>
      <c r="H17" s="23">
        <v>0.69</v>
      </c>
      <c r="J17" s="31"/>
      <c r="K17" s="31"/>
    </row>
    <row r="18" spans="2:11" s="5" customFormat="1" ht="35.25" customHeight="1" x14ac:dyDescent="0.25">
      <c r="B18" s="11" t="s">
        <v>71</v>
      </c>
      <c r="C18" s="14" t="s">
        <v>72</v>
      </c>
      <c r="D18" s="14" t="s">
        <v>73</v>
      </c>
      <c r="E18" s="14" t="s">
        <v>74</v>
      </c>
      <c r="F18" s="37">
        <v>64492</v>
      </c>
      <c r="G18" s="23">
        <v>17681771.640000001</v>
      </c>
      <c r="H18" s="23">
        <v>0.84</v>
      </c>
      <c r="J18" s="31"/>
      <c r="K18" s="31"/>
    </row>
    <row r="19" spans="2:11" s="5" customFormat="1" ht="35.25" customHeight="1" x14ac:dyDescent="0.25">
      <c r="B19" s="11" t="s">
        <v>75</v>
      </c>
      <c r="C19" s="14" t="s">
        <v>76</v>
      </c>
      <c r="D19" s="14" t="s">
        <v>77</v>
      </c>
      <c r="E19" s="14" t="s">
        <v>78</v>
      </c>
      <c r="F19" s="37">
        <v>133964</v>
      </c>
      <c r="G19" s="23">
        <v>83949880.239999995</v>
      </c>
      <c r="H19" s="23">
        <v>3.98</v>
      </c>
      <c r="J19" s="31"/>
      <c r="K19" s="31"/>
    </row>
    <row r="20" spans="2:11" s="5" customFormat="1" ht="35.25" customHeight="1" x14ac:dyDescent="0.25">
      <c r="B20" s="11" t="s">
        <v>79</v>
      </c>
      <c r="C20" s="14" t="s">
        <v>80</v>
      </c>
      <c r="D20" s="14" t="s">
        <v>73</v>
      </c>
      <c r="E20" s="14" t="s">
        <v>74</v>
      </c>
      <c r="F20" s="37">
        <v>22790</v>
      </c>
      <c r="G20" s="23">
        <v>6222017.8399999999</v>
      </c>
      <c r="H20" s="23">
        <v>0.3</v>
      </c>
      <c r="J20" s="31"/>
      <c r="K20" s="31"/>
    </row>
    <row r="21" spans="2:11" s="5" customFormat="1" ht="35.25" customHeight="1" x14ac:dyDescent="0.25">
      <c r="B21" s="11" t="s">
        <v>81</v>
      </c>
      <c r="C21" s="14" t="s">
        <v>82</v>
      </c>
      <c r="D21" s="14" t="s">
        <v>77</v>
      </c>
      <c r="E21" s="14" t="s">
        <v>78</v>
      </c>
      <c r="F21" s="37">
        <v>1600</v>
      </c>
      <c r="G21" s="23">
        <v>1625216</v>
      </c>
      <c r="H21" s="23">
        <v>0.08</v>
      </c>
      <c r="J21" s="31"/>
      <c r="K21" s="31"/>
    </row>
    <row r="22" spans="2:11" s="5" customFormat="1" ht="35.25" customHeight="1" x14ac:dyDescent="0.25">
      <c r="B22" s="11" t="s">
        <v>83</v>
      </c>
      <c r="C22" s="14" t="s">
        <v>84</v>
      </c>
      <c r="D22" s="14" t="s">
        <v>63</v>
      </c>
      <c r="E22" s="14" t="s">
        <v>64</v>
      </c>
      <c r="F22" s="37">
        <v>49400</v>
      </c>
      <c r="G22" s="23">
        <v>47394360</v>
      </c>
      <c r="H22" s="23">
        <v>2.25</v>
      </c>
      <c r="J22" s="31"/>
      <c r="K22" s="31"/>
    </row>
    <row r="23" spans="2:11" s="5" customFormat="1" ht="35.25" customHeight="1" x14ac:dyDescent="0.25">
      <c r="B23" s="11" t="s">
        <v>5</v>
      </c>
      <c r="C23" s="13"/>
      <c r="D23" s="13"/>
      <c r="E23" s="13"/>
      <c r="F23" s="38"/>
      <c r="G23" s="23">
        <f>SUM($G$15:$G$22)</f>
        <v>236285271.72</v>
      </c>
      <c r="H23" s="23">
        <f>(G23/$O$2) *100</f>
        <v>11.212928599616392</v>
      </c>
      <c r="J23" s="31"/>
      <c r="K23" s="31"/>
    </row>
    <row r="24" spans="2:11" s="5" customFormat="1" ht="35.25" customHeight="1" x14ac:dyDescent="0.25">
      <c r="B24" s="12" t="s">
        <v>15</v>
      </c>
      <c r="C24" s="13"/>
      <c r="D24" s="13"/>
      <c r="E24" s="13"/>
      <c r="F24" s="38"/>
      <c r="G24" s="23"/>
      <c r="H24" s="28"/>
      <c r="J24" s="31"/>
      <c r="K24" s="31"/>
    </row>
    <row r="25" spans="2:11" s="5" customFormat="1" ht="35.25" customHeight="1" x14ac:dyDescent="0.25">
      <c r="B25" s="11" t="s">
        <v>5</v>
      </c>
      <c r="C25" s="13"/>
      <c r="D25" s="13"/>
      <c r="E25" s="13"/>
      <c r="F25" s="38"/>
      <c r="G25" s="23"/>
      <c r="H25" s="23">
        <f>(G25/$O$2) *100</f>
        <v>0</v>
      </c>
      <c r="J25" s="31"/>
      <c r="K25" s="31"/>
    </row>
    <row r="26" spans="2:11" s="5" customFormat="1" ht="35.25" customHeight="1" x14ac:dyDescent="0.25">
      <c r="B26" s="10" t="s">
        <v>16</v>
      </c>
      <c r="C26" s="13"/>
      <c r="D26" s="13"/>
      <c r="E26" s="13"/>
      <c r="F26" s="38"/>
      <c r="G26" s="23"/>
      <c r="H26" s="28"/>
      <c r="J26" s="31"/>
      <c r="K26" s="31"/>
    </row>
    <row r="27" spans="2:11" s="5" customFormat="1" ht="35.25" customHeight="1" x14ac:dyDescent="0.25">
      <c r="B27" s="11" t="s">
        <v>85</v>
      </c>
      <c r="C27" s="14" t="s">
        <v>86</v>
      </c>
      <c r="D27" s="14" t="s">
        <v>87</v>
      </c>
      <c r="E27" s="14" t="s">
        <v>88</v>
      </c>
      <c r="F27" s="37">
        <v>12050</v>
      </c>
      <c r="G27" s="23">
        <v>11460152.5</v>
      </c>
      <c r="H27" s="23">
        <v>0.54</v>
      </c>
      <c r="J27" s="31"/>
      <c r="K27" s="31"/>
    </row>
    <row r="28" spans="2:11" s="5" customFormat="1" ht="35.25" customHeight="1" x14ac:dyDescent="0.25">
      <c r="B28" s="11" t="s">
        <v>89</v>
      </c>
      <c r="C28" s="14" t="s">
        <v>90</v>
      </c>
      <c r="D28" s="14" t="s">
        <v>91</v>
      </c>
      <c r="E28" s="14" t="s">
        <v>92</v>
      </c>
      <c r="F28" s="37">
        <v>57600</v>
      </c>
      <c r="G28" s="23">
        <v>45057600</v>
      </c>
      <c r="H28" s="23">
        <v>2.14</v>
      </c>
      <c r="J28" s="31"/>
      <c r="K28" s="31"/>
    </row>
    <row r="29" spans="2:11" s="5" customFormat="1" ht="35.25" customHeight="1" x14ac:dyDescent="0.25">
      <c r="B29" s="11" t="s">
        <v>93</v>
      </c>
      <c r="C29" s="14" t="s">
        <v>94</v>
      </c>
      <c r="D29" s="14" t="s">
        <v>95</v>
      </c>
      <c r="E29" s="14" t="s">
        <v>96</v>
      </c>
      <c r="F29" s="37">
        <v>49963</v>
      </c>
      <c r="G29" s="23">
        <v>52354229.18</v>
      </c>
      <c r="H29" s="23">
        <v>2.48</v>
      </c>
      <c r="J29" s="31"/>
      <c r="K29" s="31"/>
    </row>
    <row r="30" spans="2:11" s="5" customFormat="1" ht="35.25" customHeight="1" x14ac:dyDescent="0.25">
      <c r="B30" s="11" t="s">
        <v>97</v>
      </c>
      <c r="C30" s="14" t="s">
        <v>98</v>
      </c>
      <c r="D30" s="14" t="s">
        <v>99</v>
      </c>
      <c r="E30" s="14" t="s">
        <v>100</v>
      </c>
      <c r="F30" s="37">
        <v>15000</v>
      </c>
      <c r="G30" s="23">
        <v>15827700</v>
      </c>
      <c r="H30" s="23">
        <v>0.75</v>
      </c>
      <c r="J30" s="31"/>
      <c r="K30" s="31"/>
    </row>
    <row r="31" spans="2:11" s="5" customFormat="1" ht="35.25" customHeight="1" x14ac:dyDescent="0.25">
      <c r="B31" s="11" t="s">
        <v>101</v>
      </c>
      <c r="C31" s="14" t="s">
        <v>102</v>
      </c>
      <c r="D31" s="14" t="s">
        <v>103</v>
      </c>
      <c r="E31" s="14" t="s">
        <v>104</v>
      </c>
      <c r="F31" s="37">
        <v>19000</v>
      </c>
      <c r="G31" s="23">
        <v>17830550</v>
      </c>
      <c r="H31" s="23">
        <v>0.85</v>
      </c>
      <c r="J31" s="31"/>
      <c r="K31" s="31"/>
    </row>
    <row r="32" spans="2:11" s="5" customFormat="1" ht="35.25" customHeight="1" x14ac:dyDescent="0.25">
      <c r="B32" s="11" t="s">
        <v>105</v>
      </c>
      <c r="C32" s="14" t="s">
        <v>106</v>
      </c>
      <c r="D32" s="14" t="s">
        <v>107</v>
      </c>
      <c r="E32" s="14" t="s">
        <v>108</v>
      </c>
      <c r="F32" s="37">
        <v>32000</v>
      </c>
      <c r="G32" s="23">
        <v>35827840</v>
      </c>
      <c r="H32" s="23">
        <v>1.7</v>
      </c>
      <c r="J32" s="31"/>
      <c r="K32" s="31"/>
    </row>
    <row r="33" spans="2:11" s="5" customFormat="1" ht="35.25" customHeight="1" x14ac:dyDescent="0.25">
      <c r="B33" s="11" t="s">
        <v>109</v>
      </c>
      <c r="C33" s="14" t="s">
        <v>110</v>
      </c>
      <c r="D33" s="14" t="s">
        <v>91</v>
      </c>
      <c r="E33" s="14" t="s">
        <v>92</v>
      </c>
      <c r="F33" s="37">
        <v>7850</v>
      </c>
      <c r="G33" s="23">
        <v>7393287</v>
      </c>
      <c r="H33" s="23">
        <v>0.35</v>
      </c>
      <c r="J33" s="31"/>
      <c r="K33" s="31"/>
    </row>
    <row r="34" spans="2:11" s="5" customFormat="1" ht="35.25" customHeight="1" x14ac:dyDescent="0.25">
      <c r="B34" s="11" t="s">
        <v>111</v>
      </c>
      <c r="C34" s="14" t="s">
        <v>112</v>
      </c>
      <c r="D34" s="14" t="s">
        <v>113</v>
      </c>
      <c r="E34" s="14" t="s">
        <v>114</v>
      </c>
      <c r="F34" s="37">
        <v>1547</v>
      </c>
      <c r="G34" s="23">
        <v>578674.68999999994</v>
      </c>
      <c r="H34" s="23">
        <v>0.03</v>
      </c>
      <c r="J34" s="31"/>
      <c r="K34" s="31"/>
    </row>
    <row r="35" spans="2:11" s="5" customFormat="1" ht="35.25" customHeight="1" x14ac:dyDescent="0.25">
      <c r="B35" s="11" t="s">
        <v>115</v>
      </c>
      <c r="C35" s="14" t="s">
        <v>116</v>
      </c>
      <c r="D35" s="14" t="s">
        <v>103</v>
      </c>
      <c r="E35" s="14" t="s">
        <v>104</v>
      </c>
      <c r="F35" s="37">
        <v>88416</v>
      </c>
      <c r="G35" s="23">
        <v>86621155.200000003</v>
      </c>
      <c r="H35" s="23">
        <v>4.1100000000000003</v>
      </c>
      <c r="J35" s="31"/>
      <c r="K35" s="31"/>
    </row>
    <row r="36" spans="2:11" s="5" customFormat="1" ht="35.25" customHeight="1" x14ac:dyDescent="0.25">
      <c r="B36" s="11" t="s">
        <v>117</v>
      </c>
      <c r="C36" s="14" t="s">
        <v>118</v>
      </c>
      <c r="D36" s="14" t="s">
        <v>99</v>
      </c>
      <c r="E36" s="14" t="s">
        <v>100</v>
      </c>
      <c r="F36" s="37">
        <v>9500</v>
      </c>
      <c r="G36" s="23">
        <v>10010150</v>
      </c>
      <c r="H36" s="23">
        <v>0.48</v>
      </c>
      <c r="J36" s="31"/>
      <c r="K36" s="31"/>
    </row>
    <row r="37" spans="2:11" s="5" customFormat="1" ht="35.25" customHeight="1" x14ac:dyDescent="0.25">
      <c r="B37" s="11" t="s">
        <v>119</v>
      </c>
      <c r="C37" s="14" t="s">
        <v>120</v>
      </c>
      <c r="D37" s="14" t="s">
        <v>103</v>
      </c>
      <c r="E37" s="14" t="s">
        <v>104</v>
      </c>
      <c r="F37" s="37">
        <v>15000</v>
      </c>
      <c r="G37" s="23">
        <v>13390500</v>
      </c>
      <c r="H37" s="23">
        <v>0.64</v>
      </c>
      <c r="J37" s="31"/>
      <c r="K37" s="31"/>
    </row>
    <row r="38" spans="2:11" s="5" customFormat="1" ht="35.25" customHeight="1" x14ac:dyDescent="0.25">
      <c r="B38" s="11" t="s">
        <v>121</v>
      </c>
      <c r="C38" s="14" t="s">
        <v>122</v>
      </c>
      <c r="D38" s="14" t="s">
        <v>123</v>
      </c>
      <c r="E38" s="14" t="s">
        <v>124</v>
      </c>
      <c r="F38" s="37">
        <v>9150</v>
      </c>
      <c r="G38" s="23">
        <v>9963343.5</v>
      </c>
      <c r="H38" s="23">
        <v>0.47</v>
      </c>
      <c r="J38" s="31"/>
      <c r="K38" s="31"/>
    </row>
    <row r="39" spans="2:11" s="5" customFormat="1" ht="35.25" customHeight="1" x14ac:dyDescent="0.25">
      <c r="B39" s="11" t="s">
        <v>125</v>
      </c>
      <c r="C39" s="14" t="s">
        <v>126</v>
      </c>
      <c r="D39" s="14" t="s">
        <v>91</v>
      </c>
      <c r="E39" s="14" t="s">
        <v>92</v>
      </c>
      <c r="F39" s="37">
        <v>14850</v>
      </c>
      <c r="G39" s="23">
        <v>14608836</v>
      </c>
      <c r="H39" s="23">
        <v>0.69</v>
      </c>
      <c r="J39" s="31"/>
      <c r="K39" s="31"/>
    </row>
    <row r="40" spans="2:11" s="5" customFormat="1" ht="35.25" customHeight="1" x14ac:dyDescent="0.25">
      <c r="B40" s="11" t="s">
        <v>127</v>
      </c>
      <c r="C40" s="14" t="s">
        <v>128</v>
      </c>
      <c r="D40" s="14" t="s">
        <v>129</v>
      </c>
      <c r="E40" s="14" t="s">
        <v>130</v>
      </c>
      <c r="F40" s="37">
        <v>39796</v>
      </c>
      <c r="G40" s="23">
        <v>41400574.719999999</v>
      </c>
      <c r="H40" s="23">
        <v>1.96</v>
      </c>
      <c r="J40" s="31"/>
      <c r="K40" s="31"/>
    </row>
    <row r="41" spans="2:11" s="5" customFormat="1" ht="35.25" customHeight="1" x14ac:dyDescent="0.25">
      <c r="B41" s="11" t="s">
        <v>131</v>
      </c>
      <c r="C41" s="14" t="s">
        <v>132</v>
      </c>
      <c r="D41" s="14" t="s">
        <v>103</v>
      </c>
      <c r="E41" s="14" t="s">
        <v>104</v>
      </c>
      <c r="F41" s="37">
        <v>37150</v>
      </c>
      <c r="G41" s="23">
        <v>32775216</v>
      </c>
      <c r="H41" s="23">
        <v>1.56</v>
      </c>
      <c r="J41" s="31"/>
      <c r="K41" s="31"/>
    </row>
    <row r="42" spans="2:11" s="5" customFormat="1" ht="35.25" customHeight="1" x14ac:dyDescent="0.25">
      <c r="B42" s="11" t="s">
        <v>133</v>
      </c>
      <c r="C42" s="14" t="s">
        <v>134</v>
      </c>
      <c r="D42" s="14" t="s">
        <v>135</v>
      </c>
      <c r="E42" s="14" t="s">
        <v>136</v>
      </c>
      <c r="F42" s="37">
        <v>29658</v>
      </c>
      <c r="G42" s="23">
        <v>26923235.82</v>
      </c>
      <c r="H42" s="23">
        <v>1.28</v>
      </c>
      <c r="J42" s="31"/>
      <c r="K42" s="31"/>
    </row>
    <row r="43" spans="2:11" s="5" customFormat="1" ht="35.25" customHeight="1" x14ac:dyDescent="0.25">
      <c r="B43" s="11" t="s">
        <v>137</v>
      </c>
      <c r="C43" s="14" t="s">
        <v>138</v>
      </c>
      <c r="D43" s="14" t="s">
        <v>139</v>
      </c>
      <c r="E43" s="14" t="s">
        <v>140</v>
      </c>
      <c r="F43" s="37">
        <v>500</v>
      </c>
      <c r="G43" s="23">
        <v>472600</v>
      </c>
      <c r="H43" s="23">
        <v>0.02</v>
      </c>
      <c r="J43" s="31"/>
      <c r="K43" s="31"/>
    </row>
    <row r="44" spans="2:11" s="5" customFormat="1" ht="35.25" customHeight="1" x14ac:dyDescent="0.25">
      <c r="B44" s="11" t="s">
        <v>141</v>
      </c>
      <c r="C44" s="14" t="s">
        <v>142</v>
      </c>
      <c r="D44" s="14" t="s">
        <v>143</v>
      </c>
      <c r="E44" s="14" t="s">
        <v>144</v>
      </c>
      <c r="F44" s="37">
        <v>50000</v>
      </c>
      <c r="G44" s="23">
        <v>50473500</v>
      </c>
      <c r="H44" s="23">
        <v>2.4</v>
      </c>
      <c r="J44" s="31"/>
      <c r="K44" s="31"/>
    </row>
    <row r="45" spans="2:11" s="5" customFormat="1" ht="35.25" customHeight="1" x14ac:dyDescent="0.25">
      <c r="B45" s="11" t="s">
        <v>145</v>
      </c>
      <c r="C45" s="14" t="s">
        <v>146</v>
      </c>
      <c r="D45" s="14" t="s">
        <v>99</v>
      </c>
      <c r="E45" s="14" t="s">
        <v>100</v>
      </c>
      <c r="F45" s="37">
        <v>1421</v>
      </c>
      <c r="G45" s="23">
        <v>1455373.99</v>
      </c>
      <c r="H45" s="23">
        <v>7.0000000000000007E-2</v>
      </c>
      <c r="J45" s="31"/>
      <c r="K45" s="31"/>
    </row>
    <row r="46" spans="2:11" s="5" customFormat="1" ht="35.25" customHeight="1" x14ac:dyDescent="0.25">
      <c r="B46" s="11" t="s">
        <v>147</v>
      </c>
      <c r="C46" s="14" t="s">
        <v>148</v>
      </c>
      <c r="D46" s="14" t="s">
        <v>149</v>
      </c>
      <c r="E46" s="14" t="s">
        <v>150</v>
      </c>
      <c r="F46" s="37">
        <v>28200</v>
      </c>
      <c r="G46" s="23">
        <v>28393734</v>
      </c>
      <c r="H46" s="23">
        <v>1.35</v>
      </c>
      <c r="J46" s="31"/>
      <c r="K46" s="31"/>
    </row>
    <row r="47" spans="2:11" s="5" customFormat="1" ht="35.25" customHeight="1" x14ac:dyDescent="0.25">
      <c r="B47" s="11" t="s">
        <v>151</v>
      </c>
      <c r="C47" s="14" t="s">
        <v>152</v>
      </c>
      <c r="D47" s="14" t="s">
        <v>153</v>
      </c>
      <c r="E47" s="14" t="s">
        <v>154</v>
      </c>
      <c r="F47" s="37">
        <v>14900</v>
      </c>
      <c r="G47" s="23">
        <v>14765900</v>
      </c>
      <c r="H47" s="23">
        <v>0.7</v>
      </c>
      <c r="J47" s="31"/>
      <c r="K47" s="31"/>
    </row>
    <row r="48" spans="2:11" s="5" customFormat="1" ht="35.25" customHeight="1" x14ac:dyDescent="0.25">
      <c r="B48" s="11" t="s">
        <v>155</v>
      </c>
      <c r="C48" s="14" t="s">
        <v>156</v>
      </c>
      <c r="D48" s="14" t="s">
        <v>157</v>
      </c>
      <c r="E48" s="14" t="s">
        <v>158</v>
      </c>
      <c r="F48" s="37">
        <v>38700</v>
      </c>
      <c r="G48" s="23">
        <v>39641571</v>
      </c>
      <c r="H48" s="23">
        <v>1.88</v>
      </c>
      <c r="J48" s="31"/>
      <c r="K48" s="31"/>
    </row>
    <row r="49" spans="2:11" s="5" customFormat="1" ht="35.25" customHeight="1" x14ac:dyDescent="0.25">
      <c r="B49" s="11" t="s">
        <v>159</v>
      </c>
      <c r="C49" s="14" t="s">
        <v>160</v>
      </c>
      <c r="D49" s="14" t="s">
        <v>135</v>
      </c>
      <c r="E49" s="14" t="s">
        <v>136</v>
      </c>
      <c r="F49" s="37">
        <v>4849</v>
      </c>
      <c r="G49" s="23">
        <v>5029334.3099999996</v>
      </c>
      <c r="H49" s="23">
        <v>0.24</v>
      </c>
      <c r="J49" s="31"/>
      <c r="K49" s="31"/>
    </row>
    <row r="50" spans="2:11" s="5" customFormat="1" ht="35.25" customHeight="1" x14ac:dyDescent="0.25">
      <c r="B50" s="11" t="s">
        <v>161</v>
      </c>
      <c r="C50" s="14" t="s">
        <v>162</v>
      </c>
      <c r="D50" s="14" t="s">
        <v>163</v>
      </c>
      <c r="E50" s="14" t="s">
        <v>164</v>
      </c>
      <c r="F50" s="37">
        <v>42000</v>
      </c>
      <c r="G50" s="23">
        <v>40954200</v>
      </c>
      <c r="H50" s="23">
        <v>1.94</v>
      </c>
      <c r="J50" s="31"/>
      <c r="K50" s="31"/>
    </row>
    <row r="51" spans="2:11" s="5" customFormat="1" ht="35.25" customHeight="1" x14ac:dyDescent="0.25">
      <c r="B51" s="11" t="s">
        <v>165</v>
      </c>
      <c r="C51" s="14" t="s">
        <v>166</v>
      </c>
      <c r="D51" s="14" t="s">
        <v>167</v>
      </c>
      <c r="E51" s="14" t="s">
        <v>168</v>
      </c>
      <c r="F51" s="37">
        <v>20050</v>
      </c>
      <c r="G51" s="23">
        <v>20405085.5</v>
      </c>
      <c r="H51" s="23">
        <v>0.97</v>
      </c>
      <c r="J51" s="31"/>
      <c r="K51" s="31"/>
    </row>
    <row r="52" spans="2:11" s="5" customFormat="1" ht="35.25" customHeight="1" x14ac:dyDescent="0.25">
      <c r="B52" s="11" t="s">
        <v>169</v>
      </c>
      <c r="C52" s="14" t="s">
        <v>170</v>
      </c>
      <c r="D52" s="14" t="s">
        <v>171</v>
      </c>
      <c r="E52" s="14" t="s">
        <v>172</v>
      </c>
      <c r="F52" s="37">
        <v>20959</v>
      </c>
      <c r="G52" s="23">
        <v>22312951.399999999</v>
      </c>
      <c r="H52" s="23">
        <v>1.06</v>
      </c>
      <c r="J52" s="31"/>
      <c r="K52" s="31"/>
    </row>
    <row r="53" spans="2:11" s="5" customFormat="1" ht="35.25" customHeight="1" x14ac:dyDescent="0.25">
      <c r="B53" s="11" t="s">
        <v>173</v>
      </c>
      <c r="C53" s="14" t="s">
        <v>174</v>
      </c>
      <c r="D53" s="14" t="s">
        <v>175</v>
      </c>
      <c r="E53" s="14" t="s">
        <v>176</v>
      </c>
      <c r="F53" s="37">
        <v>50000</v>
      </c>
      <c r="G53" s="23">
        <v>28866000</v>
      </c>
      <c r="H53" s="23">
        <v>1.37</v>
      </c>
      <c r="J53" s="31"/>
      <c r="K53" s="31"/>
    </row>
    <row r="54" spans="2:11" s="5" customFormat="1" ht="35.25" customHeight="1" x14ac:dyDescent="0.25">
      <c r="B54" s="11" t="s">
        <v>177</v>
      </c>
      <c r="C54" s="14" t="s">
        <v>178</v>
      </c>
      <c r="D54" s="14" t="s">
        <v>179</v>
      </c>
      <c r="E54" s="14" t="s">
        <v>180</v>
      </c>
      <c r="F54" s="37">
        <v>10000</v>
      </c>
      <c r="G54" s="23">
        <v>2018900</v>
      </c>
      <c r="H54" s="23">
        <v>0.1</v>
      </c>
      <c r="J54" s="31"/>
      <c r="K54" s="31"/>
    </row>
    <row r="55" spans="2:11" s="5" customFormat="1" ht="35.25" customHeight="1" x14ac:dyDescent="0.25">
      <c r="B55" s="11" t="s">
        <v>181</v>
      </c>
      <c r="C55" s="14" t="s">
        <v>182</v>
      </c>
      <c r="D55" s="14" t="s">
        <v>139</v>
      </c>
      <c r="E55" s="14" t="s">
        <v>140</v>
      </c>
      <c r="F55" s="37">
        <v>35437</v>
      </c>
      <c r="G55" s="23">
        <v>37073480.659999996</v>
      </c>
      <c r="H55" s="23">
        <v>1.76</v>
      </c>
      <c r="J55" s="31"/>
      <c r="K55" s="31"/>
    </row>
    <row r="56" spans="2:11" s="5" customFormat="1" ht="35.25" customHeight="1" x14ac:dyDescent="0.25">
      <c r="B56" s="11" t="s">
        <v>183</v>
      </c>
      <c r="C56" s="14" t="s">
        <v>184</v>
      </c>
      <c r="D56" s="14" t="s">
        <v>99</v>
      </c>
      <c r="E56" s="14" t="s">
        <v>100</v>
      </c>
      <c r="F56" s="37">
        <v>2732</v>
      </c>
      <c r="G56" s="23">
        <v>2639658.4</v>
      </c>
      <c r="H56" s="23">
        <v>0.13</v>
      </c>
      <c r="J56" s="31"/>
      <c r="K56" s="31"/>
    </row>
    <row r="57" spans="2:11" s="5" customFormat="1" ht="35.25" customHeight="1" x14ac:dyDescent="0.25">
      <c r="B57" s="11" t="s">
        <v>185</v>
      </c>
      <c r="C57" s="14" t="s">
        <v>186</v>
      </c>
      <c r="D57" s="14" t="s">
        <v>99</v>
      </c>
      <c r="E57" s="14" t="s">
        <v>100</v>
      </c>
      <c r="F57" s="37">
        <v>74700</v>
      </c>
      <c r="G57" s="23">
        <v>71485659</v>
      </c>
      <c r="H57" s="23">
        <v>3.39</v>
      </c>
      <c r="J57" s="31"/>
      <c r="K57" s="31"/>
    </row>
    <row r="58" spans="2:11" s="5" customFormat="1" ht="35.25" customHeight="1" x14ac:dyDescent="0.25">
      <c r="B58" s="11" t="s">
        <v>187</v>
      </c>
      <c r="C58" s="14" t="s">
        <v>188</v>
      </c>
      <c r="D58" s="14" t="s">
        <v>107</v>
      </c>
      <c r="E58" s="14" t="s">
        <v>108</v>
      </c>
      <c r="F58" s="37">
        <v>95000</v>
      </c>
      <c r="G58" s="23">
        <v>104857200</v>
      </c>
      <c r="H58" s="23">
        <v>4.9800000000000004</v>
      </c>
      <c r="J58" s="31"/>
      <c r="K58" s="31"/>
    </row>
    <row r="59" spans="2:11" s="5" customFormat="1" ht="35.25" customHeight="1" x14ac:dyDescent="0.25">
      <c r="B59" s="11" t="s">
        <v>189</v>
      </c>
      <c r="C59" s="14" t="s">
        <v>190</v>
      </c>
      <c r="D59" s="14" t="s">
        <v>107</v>
      </c>
      <c r="E59" s="14" t="s">
        <v>108</v>
      </c>
      <c r="F59" s="37">
        <v>28000</v>
      </c>
      <c r="G59" s="23">
        <v>29987720</v>
      </c>
      <c r="H59" s="23">
        <v>1.42</v>
      </c>
      <c r="J59" s="31"/>
      <c r="K59" s="31"/>
    </row>
    <row r="60" spans="2:11" s="5" customFormat="1" ht="35.25" customHeight="1" x14ac:dyDescent="0.25">
      <c r="B60" s="11" t="s">
        <v>191</v>
      </c>
      <c r="C60" s="14" t="s">
        <v>192</v>
      </c>
      <c r="D60" s="14" t="s">
        <v>107</v>
      </c>
      <c r="E60" s="14" t="s">
        <v>108</v>
      </c>
      <c r="F60" s="37">
        <v>15000</v>
      </c>
      <c r="G60" s="23">
        <v>14827200</v>
      </c>
      <c r="H60" s="23">
        <v>0.7</v>
      </c>
      <c r="J60" s="31"/>
      <c r="K60" s="31"/>
    </row>
    <row r="61" spans="2:11" s="5" customFormat="1" ht="35.25" customHeight="1" x14ac:dyDescent="0.25">
      <c r="B61" s="11" t="s">
        <v>193</v>
      </c>
      <c r="C61" s="14" t="s">
        <v>194</v>
      </c>
      <c r="D61" s="14" t="s">
        <v>107</v>
      </c>
      <c r="E61" s="14" t="s">
        <v>108</v>
      </c>
      <c r="F61" s="37">
        <v>10000</v>
      </c>
      <c r="G61" s="23">
        <v>9906500</v>
      </c>
      <c r="H61" s="23">
        <v>0.47</v>
      </c>
      <c r="J61" s="31"/>
      <c r="K61" s="31"/>
    </row>
    <row r="62" spans="2:11" s="5" customFormat="1" ht="35.25" customHeight="1" x14ac:dyDescent="0.25">
      <c r="B62" s="11" t="s">
        <v>5</v>
      </c>
      <c r="C62" s="13"/>
      <c r="D62" s="13"/>
      <c r="E62" s="13"/>
      <c r="F62" s="38"/>
      <c r="G62" s="23">
        <f>SUM($G$27:$G$61)</f>
        <v>947589612.86999977</v>
      </c>
      <c r="H62" s="23">
        <f>(G62/$O$2) *100</f>
        <v>44.967909313621796</v>
      </c>
      <c r="J62" s="31"/>
      <c r="K62" s="31"/>
    </row>
    <row r="63" spans="2:11" s="5" customFormat="1" ht="35.25" customHeight="1" x14ac:dyDescent="0.25">
      <c r="B63" s="12" t="s">
        <v>27</v>
      </c>
      <c r="C63" s="16"/>
      <c r="D63" s="13"/>
      <c r="E63" s="13"/>
      <c r="F63" s="38"/>
      <c r="G63" s="23"/>
      <c r="H63" s="28"/>
      <c r="J63" s="31"/>
      <c r="K63" s="31"/>
    </row>
    <row r="64" spans="2:11" s="5" customFormat="1" ht="35.25" customHeight="1" x14ac:dyDescent="0.25">
      <c r="B64" s="11" t="s">
        <v>5</v>
      </c>
      <c r="C64" s="13"/>
      <c r="D64" s="13"/>
      <c r="E64" s="13"/>
      <c r="F64" s="38"/>
      <c r="G64" s="23"/>
      <c r="H64" s="23">
        <f>(G64/$O$2) *100</f>
        <v>0</v>
      </c>
      <c r="J64" s="31"/>
      <c r="K64" s="31"/>
    </row>
    <row r="65" spans="1:15" s="5" customFormat="1" ht="35.25" customHeight="1" x14ac:dyDescent="0.25">
      <c r="B65" s="10" t="s">
        <v>9</v>
      </c>
      <c r="C65" s="13"/>
      <c r="D65" s="13"/>
      <c r="E65" s="13"/>
      <c r="F65" s="38"/>
      <c r="G65" s="23"/>
      <c r="H65" s="28"/>
      <c r="J65" s="31"/>
      <c r="K65" s="31"/>
    </row>
    <row r="66" spans="1:15" s="5" customFormat="1" ht="35.25" customHeight="1" x14ac:dyDescent="0.25">
      <c r="B66" s="11" t="s">
        <v>5</v>
      </c>
      <c r="C66" s="13"/>
      <c r="D66" s="13"/>
      <c r="E66" s="13"/>
      <c r="F66" s="38"/>
      <c r="G66" s="23"/>
      <c r="H66" s="23">
        <f>(G66/$O$2) *100</f>
        <v>0</v>
      </c>
      <c r="J66" s="31"/>
      <c r="K66" s="31"/>
    </row>
    <row r="67" spans="1:15" s="5" customFormat="1" ht="35.25" customHeight="1" x14ac:dyDescent="0.25">
      <c r="B67" s="10" t="s">
        <v>10</v>
      </c>
      <c r="C67" s="13"/>
      <c r="D67" s="13"/>
      <c r="E67" s="13"/>
      <c r="F67" s="38"/>
      <c r="G67" s="23"/>
      <c r="H67" s="23"/>
      <c r="J67" s="31"/>
      <c r="K67" s="31"/>
    </row>
    <row r="68" spans="1:15" s="5" customFormat="1" ht="35.25" customHeight="1" x14ac:dyDescent="0.25">
      <c r="B68" s="11" t="s">
        <v>5</v>
      </c>
      <c r="C68" s="13"/>
      <c r="D68" s="13"/>
      <c r="E68" s="13"/>
      <c r="F68" s="38"/>
      <c r="G68" s="23"/>
      <c r="H68" s="23">
        <f>(G68/$O$2) *100</f>
        <v>0</v>
      </c>
      <c r="J68" s="31"/>
      <c r="K68" s="31"/>
    </row>
    <row r="69" spans="1:15" s="7" customFormat="1" ht="35.25" customHeight="1" x14ac:dyDescent="0.25">
      <c r="A69" s="5"/>
      <c r="B69" s="10" t="s">
        <v>28</v>
      </c>
      <c r="C69" s="13"/>
      <c r="D69" s="13"/>
      <c r="E69" s="13"/>
      <c r="F69" s="38"/>
      <c r="G69" s="23"/>
      <c r="H69" s="28"/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1" t="s">
        <v>5</v>
      </c>
      <c r="C70" s="13"/>
      <c r="D70" s="13"/>
      <c r="E70" s="13"/>
      <c r="F70" s="38"/>
      <c r="G70" s="23"/>
      <c r="H70" s="23">
        <f>(G70/$O$2) *100</f>
        <v>0</v>
      </c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0" t="s">
        <v>32</v>
      </c>
      <c r="C71" s="13"/>
      <c r="D71" s="13"/>
      <c r="E71" s="13"/>
      <c r="F71" s="38"/>
      <c r="G71" s="23"/>
      <c r="H71" s="28"/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1" t="s">
        <v>5</v>
      </c>
      <c r="C72" s="13"/>
      <c r="D72" s="13"/>
      <c r="E72" s="13"/>
      <c r="F72" s="38"/>
      <c r="G72" s="23"/>
      <c r="H72" s="23">
        <f>(G72/$O$2) *100</f>
        <v>0</v>
      </c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2" t="s">
        <v>29</v>
      </c>
      <c r="C73" s="13"/>
      <c r="D73" s="13"/>
      <c r="E73" s="13"/>
      <c r="F73" s="38"/>
      <c r="G73" s="23"/>
      <c r="H73" s="29"/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1" t="s">
        <v>195</v>
      </c>
      <c r="C74" s="14"/>
      <c r="D74" s="14" t="s">
        <v>196</v>
      </c>
      <c r="E74" s="14" t="s">
        <v>197</v>
      </c>
      <c r="F74" s="37"/>
      <c r="G74" s="23">
        <v>41784539.549999997</v>
      </c>
      <c r="H74" s="23">
        <v>1.98</v>
      </c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1" t="s">
        <v>198</v>
      </c>
      <c r="C75" s="14"/>
      <c r="D75" s="14" t="s">
        <v>199</v>
      </c>
      <c r="E75" s="14" t="s">
        <v>200</v>
      </c>
      <c r="F75" s="37"/>
      <c r="G75" s="23">
        <v>116478793.91</v>
      </c>
      <c r="H75" s="23">
        <v>5.53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1" t="s">
        <v>5</v>
      </c>
      <c r="C76" s="13"/>
      <c r="D76" s="13"/>
      <c r="E76" s="13"/>
      <c r="F76" s="38"/>
      <c r="G76" s="23">
        <f>SUM($G$74:$G$75)</f>
        <v>158263333.45999998</v>
      </c>
      <c r="H76" s="23">
        <f>(G76/$O$2) *100</f>
        <v>7.5103938773093306</v>
      </c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2" t="s">
        <v>30</v>
      </c>
      <c r="C77" s="13"/>
      <c r="D77" s="13"/>
      <c r="E77" s="13"/>
      <c r="F77" s="38"/>
      <c r="G77" s="23"/>
      <c r="H77" s="28"/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1" t="s">
        <v>5</v>
      </c>
      <c r="C78" s="13"/>
      <c r="D78" s="13"/>
      <c r="E78" s="13"/>
      <c r="F78" s="38"/>
      <c r="G78" s="23"/>
      <c r="H78" s="23">
        <f>(G78/$O$2) *100</f>
        <v>0</v>
      </c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0" t="s">
        <v>11</v>
      </c>
      <c r="C79" s="13"/>
      <c r="D79" s="13"/>
      <c r="E79" s="13"/>
      <c r="F79" s="38"/>
      <c r="G79" s="23"/>
      <c r="H79" s="28"/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1" t="s">
        <v>5</v>
      </c>
      <c r="C80" s="13"/>
      <c r="D80" s="13"/>
      <c r="E80" s="13"/>
      <c r="F80" s="38"/>
      <c r="G80" s="23"/>
      <c r="H80" s="23">
        <f>(G80/$O$2) *100</f>
        <v>0</v>
      </c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0" t="s">
        <v>25</v>
      </c>
      <c r="C81" s="13"/>
      <c r="D81" s="13"/>
      <c r="E81" s="13"/>
      <c r="F81" s="38"/>
      <c r="G81" s="23"/>
      <c r="H81" s="28"/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1" t="s">
        <v>201</v>
      </c>
      <c r="C82" s="14"/>
      <c r="D82" s="14" t="s">
        <v>202</v>
      </c>
      <c r="E82" s="14" t="s">
        <v>203</v>
      </c>
      <c r="F82" s="37"/>
      <c r="G82" s="23">
        <v>25889971.989999998</v>
      </c>
      <c r="H82" s="23">
        <v>1.23</v>
      </c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1" t="s">
        <v>5</v>
      </c>
      <c r="C83" s="13"/>
      <c r="D83" s="13"/>
      <c r="E83" s="13"/>
      <c r="F83" s="38"/>
      <c r="G83" s="23">
        <f>SUM($G$82)</f>
        <v>25889971.989999998</v>
      </c>
      <c r="H83" s="23">
        <f>(G83/$O$2) *100</f>
        <v>1.2286098293673973</v>
      </c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0" t="s">
        <v>17</v>
      </c>
      <c r="C84" s="13"/>
      <c r="D84" s="13"/>
      <c r="E84" s="13"/>
      <c r="F84" s="38"/>
      <c r="G84" s="23"/>
      <c r="H84" s="28"/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1" t="s">
        <v>5</v>
      </c>
      <c r="C85" s="13"/>
      <c r="D85" s="13"/>
      <c r="E85" s="13"/>
      <c r="F85" s="38"/>
      <c r="G85" s="23"/>
      <c r="H85" s="23">
        <f>(G85/$O$2) *100</f>
        <v>0</v>
      </c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0" t="s">
        <v>18</v>
      </c>
      <c r="C86" s="13"/>
      <c r="D86" s="13"/>
      <c r="E86" s="13"/>
      <c r="F86" s="38"/>
      <c r="G86" s="23"/>
      <c r="H86" s="28"/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1" t="s">
        <v>5</v>
      </c>
      <c r="C87" s="13"/>
      <c r="D87" s="13"/>
      <c r="E87" s="13"/>
      <c r="F87" s="38"/>
      <c r="G87" s="23"/>
      <c r="H87" s="23">
        <f>(G87/$O$2) *100</f>
        <v>0</v>
      </c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0" t="s">
        <v>26</v>
      </c>
      <c r="C88" s="13"/>
      <c r="D88" s="13"/>
      <c r="E88" s="13"/>
      <c r="F88" s="38"/>
      <c r="G88" s="23"/>
      <c r="H88" s="28"/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1" t="s">
        <v>5</v>
      </c>
      <c r="C89" s="13"/>
      <c r="D89" s="13"/>
      <c r="E89" s="13"/>
      <c r="F89" s="38"/>
      <c r="G89" s="23"/>
      <c r="H89" s="23">
        <f>(G89/$O$2) *100</f>
        <v>0</v>
      </c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0" t="s">
        <v>22</v>
      </c>
      <c r="C90" s="13"/>
      <c r="D90" s="13"/>
      <c r="E90" s="13"/>
      <c r="F90" s="38"/>
      <c r="G90" s="23"/>
      <c r="H90" s="28"/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1" t="s">
        <v>5</v>
      </c>
      <c r="C91" s="13"/>
      <c r="D91" s="13"/>
      <c r="E91" s="13"/>
      <c r="F91" s="38"/>
      <c r="G91" s="23"/>
      <c r="H91" s="23">
        <f>(G91/$O$2) *100</f>
        <v>0</v>
      </c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0" t="s">
        <v>19</v>
      </c>
      <c r="C92" s="13"/>
      <c r="D92" s="13"/>
      <c r="E92" s="13"/>
      <c r="F92" s="38"/>
      <c r="G92" s="23"/>
      <c r="H92" s="28"/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1" t="s">
        <v>5</v>
      </c>
      <c r="C93" s="13"/>
      <c r="D93" s="13"/>
      <c r="E93" s="13"/>
      <c r="F93" s="38"/>
      <c r="G93" s="23"/>
      <c r="H93" s="23">
        <f>(G93/$O$2) *100</f>
        <v>0</v>
      </c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0" t="s">
        <v>31</v>
      </c>
      <c r="C94" s="13"/>
      <c r="D94" s="13"/>
      <c r="E94" s="13"/>
      <c r="F94" s="38"/>
      <c r="G94" s="23"/>
      <c r="H94" s="28"/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1" t="s">
        <v>117</v>
      </c>
      <c r="C95" s="14"/>
      <c r="D95" s="14" t="s">
        <v>99</v>
      </c>
      <c r="E95" s="14" t="s">
        <v>100</v>
      </c>
      <c r="F95" s="37"/>
      <c r="G95" s="23">
        <v>167865</v>
      </c>
      <c r="H95" s="23">
        <v>0.01</v>
      </c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1" t="s">
        <v>151</v>
      </c>
      <c r="C96" s="14"/>
      <c r="D96" s="14" t="s">
        <v>153</v>
      </c>
      <c r="E96" s="14" t="s">
        <v>154</v>
      </c>
      <c r="F96" s="37"/>
      <c r="G96" s="23">
        <v>170903</v>
      </c>
      <c r="H96" s="23">
        <v>0.01</v>
      </c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5</v>
      </c>
      <c r="C97" s="13"/>
      <c r="D97" s="13"/>
      <c r="E97" s="13"/>
      <c r="F97" s="38"/>
      <c r="G97" s="23">
        <f>SUM($G$95:$G$96)</f>
        <v>338768</v>
      </c>
      <c r="H97" s="23">
        <f>(G97/$O$2) *100</f>
        <v>1.6076251254188184E-2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0" t="s">
        <v>20</v>
      </c>
      <c r="C98" s="13"/>
      <c r="D98" s="13"/>
      <c r="E98" s="13"/>
      <c r="F98" s="38"/>
      <c r="G98" s="23"/>
      <c r="H98" s="28"/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1" t="s">
        <v>5</v>
      </c>
      <c r="C99" s="13"/>
      <c r="D99" s="13"/>
      <c r="E99" s="13"/>
      <c r="F99" s="38"/>
      <c r="G99" s="23"/>
      <c r="H99" s="23">
        <f>(G99/$O$2) *100</f>
        <v>0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0" t="s">
        <v>34</v>
      </c>
      <c r="C100" s="13"/>
      <c r="D100" s="13"/>
      <c r="E100" s="13"/>
      <c r="F100" s="38"/>
      <c r="G100" s="23"/>
      <c r="H100" s="28"/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204</v>
      </c>
      <c r="C101" s="14"/>
      <c r="D101" s="14" t="s">
        <v>205</v>
      </c>
      <c r="E101" s="14" t="s">
        <v>206</v>
      </c>
      <c r="F101" s="37"/>
      <c r="G101" s="23">
        <v>2305047.0699999998</v>
      </c>
      <c r="H101" s="23">
        <v>0.11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1" t="s">
        <v>204</v>
      </c>
      <c r="C102" s="14"/>
      <c r="D102" s="14" t="s">
        <v>207</v>
      </c>
      <c r="E102" s="14" t="s">
        <v>208</v>
      </c>
      <c r="F102" s="37"/>
      <c r="G102" s="23">
        <v>2289515.39</v>
      </c>
      <c r="H102" s="23">
        <v>0.11</v>
      </c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209</v>
      </c>
      <c r="C103" s="14"/>
      <c r="D103" s="14" t="s">
        <v>205</v>
      </c>
      <c r="E103" s="14" t="s">
        <v>206</v>
      </c>
      <c r="F103" s="37"/>
      <c r="G103" s="23">
        <v>-2305047.0699999998</v>
      </c>
      <c r="H103" s="23">
        <v>-0.11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1" t="s">
        <v>210</v>
      </c>
      <c r="C104" s="14"/>
      <c r="D104" s="14" t="s">
        <v>207</v>
      </c>
      <c r="E104" s="14" t="s">
        <v>208</v>
      </c>
      <c r="F104" s="37"/>
      <c r="G104" s="23">
        <v>-2289515.39</v>
      </c>
      <c r="H104" s="23">
        <v>-0.11</v>
      </c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5"/>
      <c r="B105" s="11" t="s">
        <v>5</v>
      </c>
      <c r="C105" s="13"/>
      <c r="D105" s="13"/>
      <c r="E105" s="13"/>
      <c r="F105" s="38"/>
      <c r="G105" s="23">
        <f>SUM($G$101:$G$104)</f>
        <v>0</v>
      </c>
      <c r="H105" s="23">
        <f>(G105/$O$2) *100</f>
        <v>0</v>
      </c>
      <c r="I105" s="5"/>
      <c r="J105" s="31"/>
      <c r="K105" s="31"/>
      <c r="L105" s="5"/>
      <c r="M105" s="5"/>
      <c r="N105" s="5"/>
      <c r="O105" s="5"/>
    </row>
    <row r="106" spans="1:15" ht="35.25" customHeight="1" x14ac:dyDescent="0.25">
      <c r="A106" s="7"/>
      <c r="B106" s="10" t="s">
        <v>23</v>
      </c>
      <c r="C106" s="15"/>
      <c r="D106" s="15"/>
      <c r="E106" s="15"/>
      <c r="F106" s="39"/>
      <c r="G106" s="24">
        <f>G105+G99+G97+G93+G91+G89+G87+G85+G83+G80+G78+G76+G72+G70+G68+G66+G64+G62+G25+G23+G13</f>
        <v>2107257436.0999997</v>
      </c>
      <c r="H106" s="24">
        <v>100</v>
      </c>
      <c r="I106" s="7"/>
      <c r="J106" s="33">
        <v>2107257436.0999999</v>
      </c>
      <c r="K106" s="17">
        <f>ROUND(G106,2)-ROUND(J106,2)</f>
        <v>0</v>
      </c>
      <c r="L106" s="7"/>
      <c r="M106" s="7"/>
      <c r="N106" s="7"/>
      <c r="O106" s="7"/>
    </row>
    <row r="107" spans="1:15" ht="35.25" customHeight="1" x14ac:dyDescent="0.25"/>
    <row r="108" spans="1:15" ht="35.25" customHeight="1" x14ac:dyDescent="0.25"/>
    <row r="109" spans="1:15" ht="35.25" customHeight="1" x14ac:dyDescent="0.25"/>
    <row r="110" spans="1:15" ht="35.25" customHeight="1" x14ac:dyDescent="0.25"/>
    <row r="111" spans="1:15" ht="35.25" customHeight="1" x14ac:dyDescent="0.25"/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Максимовна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2025-12-08T06:29:55Z</dcterms:modified>
</cp:coreProperties>
</file>