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7-08_портфели 06.2024\"/>
    </mc:Choice>
  </mc:AlternateContent>
  <xr:revisionPtr revIDLastSave="0" documentId="8_{D21BA2E8-58B9-455D-AACC-DA842488776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портфеля'!$A$7:$O$11</definedName>
    <definedName name="Report07">'Состав портфеля'!$A$13:$O$22</definedName>
    <definedName name="Report08">'Состав портфеля'!$A$24:$O$24</definedName>
    <definedName name="Report09">'Состав портфеля'!$A$26:$O$71</definedName>
    <definedName name="Report10">'Состав портфеля'!$A$73:$O$73</definedName>
    <definedName name="Report11">'Состав портфеля'!$A$75:$O$75</definedName>
    <definedName name="Report12">'Состав портфеля'!$A$77:$O$77</definedName>
    <definedName name="Report13">'Состав портфеля'!$A$79:$O$79</definedName>
    <definedName name="Report14">'Состав портфеля'!$A$81:$O$81</definedName>
    <definedName name="Report15">'Состав портфеля'!$A$83:$O$86</definedName>
    <definedName name="Report16">'Состав портфеля'!$A$88:$O$88</definedName>
    <definedName name="Report17">'Состав портфеля'!$A$90:$O$90</definedName>
    <definedName name="Report18">'Состав портфеля'!$A$92:$O$93</definedName>
    <definedName name="Report19">'Состав портфеля'!$A$95:$O$95</definedName>
    <definedName name="Report20">'Состав портфеля'!$A$97:$O$97</definedName>
    <definedName name="Report21">'Состав портфеля'!$A$99:$O$99</definedName>
    <definedName name="Report22">'Состав портфеля'!$A$101:$O$101</definedName>
    <definedName name="Report23">'Состав портфеля'!$A$103:$O$103</definedName>
    <definedName name="Report24">'Состав портфеля'!$A$105:$O$105</definedName>
    <definedName name="Report25">'Состав портфеля'!$A$107:$O$108</definedName>
    <definedName name="Report26">'Состав портфеля'!$A$110:$O$110</definedName>
    <definedName name="Report27">'Состав портфеля'!$A$111:$K$111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8" i="12" l="1"/>
  <c r="G111" i="12" s="1"/>
  <c r="K111" i="12" s="1"/>
  <c r="G93" i="12"/>
  <c r="G86" i="12"/>
  <c r="G71" i="12"/>
  <c r="G22" i="12"/>
  <c r="G11" i="12"/>
  <c r="B5" i="9"/>
  <c r="B3" i="12" l="1"/>
  <c r="O1" i="12" l="1"/>
  <c r="O2" i="12" l="1"/>
  <c r="H110" i="12" s="1"/>
  <c r="H105" i="12" l="1"/>
  <c r="H108" i="12"/>
  <c r="H101" i="12"/>
  <c r="H103" i="12"/>
  <c r="H97" i="12"/>
  <c r="H99" i="12"/>
  <c r="H93" i="12"/>
  <c r="H95" i="12"/>
  <c r="H88" i="12"/>
  <c r="H90" i="12"/>
  <c r="H81" i="12"/>
  <c r="H86" i="12"/>
  <c r="H77" i="12"/>
  <c r="H79" i="12"/>
  <c r="H73" i="12"/>
  <c r="H75" i="12"/>
  <c r="H24" i="12"/>
  <c r="H71" i="12"/>
  <c r="H11" i="12"/>
  <c r="H22" i="12"/>
  <c r="B2" i="12"/>
</calcChain>
</file>

<file path=xl/sharedStrings.xml><?xml version="1.0" encoding="utf-8"?>
<sst xmlns="http://schemas.openxmlformats.org/spreadsheetml/2006/main" count="314" uniqueCount="233">
  <si>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</si>
  <si>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</si>
  <si>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</si>
  <si>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</si>
  <si>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</si>
  <si>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</si>
  <si>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</si>
  <si>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</si>
  <si>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</si>
  <si>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</si>
  <si>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</si>
  <si>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</si>
  <si>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</si>
  <si>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</si>
  <si>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</si>
  <si>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</si>
  <si>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</si>
  <si>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</si>
  <si>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</si>
  <si>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</si>
  <si>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</si>
  <si>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</si>
  <si>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</si>
  <si>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</si>
  <si>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</si>
  <si>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</si>
  <si>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</si>
  <si>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</si>
  <si>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</si>
  <si>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</si>
  <si>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</si>
  <si>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</si>
  <si>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</si>
  <si>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</si>
  <si>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</si>
  <si>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</si>
  <si>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</si>
  <si>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</si>
  <si>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</si>
  <si>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</si>
  <si>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</si>
  <si>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</si>
  <si>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</si>
  <si>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30.08.2024</t>
  </si>
  <si>
    <t>Report28</t>
  </si>
  <si>
    <t>Акционерное общество "Негосударственный пенсионный фонд "Авиаполис"</t>
  </si>
  <si>
    <t>Report29</t>
  </si>
  <si>
    <t>26236RMFS</t>
  </si>
  <si>
    <t>RU000A102BT8</t>
  </si>
  <si>
    <t>Министерство финансов Российской Федерации</t>
  </si>
  <si>
    <t>1037739085636</t>
  </si>
  <si>
    <t>26237RMFS</t>
  </si>
  <si>
    <t>RU000A1038Z7</t>
  </si>
  <si>
    <t>29024RMFS</t>
  </si>
  <si>
    <t>RU000A1066D5</t>
  </si>
  <si>
    <t>29025RMFS</t>
  </si>
  <si>
    <t>RU000A106Z61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</si>
  <si>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</si>
  <si>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</si>
  <si>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</si>
  <si>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</si>
  <si>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</si>
  <si>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</si>
  <si>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</si>
  <si>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</si>
  <si>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</si>
  <si>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</si>
  <si>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</si>
  <si>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</si>
  <si>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</si>
  <si>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</si>
  <si>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</si>
  <si>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</si>
  <si>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</si>
  <si>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</si>
  <si>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</si>
  <si>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</si>
  <si>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</si>
  <si>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</si>
  <si>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</si>
  <si>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</si>
  <si>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</si>
  <si>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</si>
  <si>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</si>
  <si>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</si>
  <si>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</si>
  <si>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</si>
  <si>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</si>
  <si>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</si>
  <si>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</si>
  <si>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</si>
  <si>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</si>
  <si>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</si>
  <si>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</si>
  <si>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</si>
  <si>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</si>
  <si>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</si>
  <si>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</si>
  <si>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</si>
  <si>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</si>
  <si>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</si>
  <si>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</si>
  <si>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</si>
  <si>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</si>
  <si>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</si>
  <si>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</si>
  <si>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</si>
  <si>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</si>
  <si>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</si>
  <si>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</si>
  <si>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</si>
  <si>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</si>
  <si>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</si>
  <si>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</si>
  <si>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</si>
  <si>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</si>
  <si>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</si>
  <si>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</si>
  <si>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</si>
  <si>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</si>
  <si>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</si>
  <si>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</si>
  <si>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</si>
  <si>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</si>
  <si>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</si>
  <si>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</si>
  <si>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</si>
  <si>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</si>
  <si>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</si>
  <si>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</si>
  <si>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</si>
  <si>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</si>
  <si>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</si>
  <si>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</si>
  <si>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</si>
  <si>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</si>
  <si>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</si>
  <si>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</si>
  <si>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</si>
  <si>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</si>
  <si>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</si>
  <si>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</si>
  <si>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</si>
  <si>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</si>
  <si>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</si>
  <si>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</si>
  <si>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</si>
  <si>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</si>
  <si>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</si>
  <si>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</si>
  <si>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</si>
  <si>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</si>
  <si>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</si>
  <si>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</si>
  <si>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</si>
  <si>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</si>
  <si>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</si>
  <si>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</si>
  <si>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</si>
  <si>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</si>
  <si>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</si>
  <si>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</si>
  <si>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</si>
  <si>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</si>
  <si>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</si>
  <si>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4B02-07-10797-A-001P</t>
  </si>
  <si>
    <t>RU000A1094F2</t>
  </si>
  <si>
    <t>Публичное акционерное общество "Группа Черкизово"</t>
  </si>
  <si>
    <t>1057748318473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</si>
  <si>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</si>
  <si>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</si>
  <si>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</si>
  <si>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</si>
  <si>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</si>
  <si>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</si>
  <si>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</si>
  <si>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</si>
  <si>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</si>
  <si>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</si>
  <si>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4B02-09-00124-A-001P</t>
  </si>
  <si>
    <t>RU000A1095W4</t>
  </si>
  <si>
    <t>4B02-09-01669-A-001P</t>
  </si>
  <si>
    <t>RU000A1005L6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</si>
  <si>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</si>
  <si>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</si>
  <si>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</si>
  <si>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</si>
  <si>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</si>
  <si>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</si>
  <si>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</si>
  <si>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</si>
  <si>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</si>
  <si>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</si>
  <si>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</si>
  <si>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</si>
  <si>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</si>
  <si>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</si>
  <si>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</si>
  <si>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</si>
  <si>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</si>
  <si>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</si>
  <si>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</si>
  <si>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</si>
  <si>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</si>
  <si>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</si>
  <si>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</si>
  <si>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</si>
  <si>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</si>
  <si>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</si>
  <si>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</si>
  <si>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</si>
  <si>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</si>
  <si>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</si>
  <si>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</si>
  <si>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</si>
  <si>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</si>
  <si>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</si>
  <si>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</si>
  <si>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</si>
  <si>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</si>
  <si>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</si>
  <si>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</si>
  <si>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</si>
  <si>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</si>
  <si>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</si>
  <si>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</si>
  <si>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</si>
  <si>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</si>
  <si>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</si>
  <si>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</si>
  <si>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</si>
  <si>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</si>
  <si>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№9038/1869/000493 от 20.08.2024),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</si>
</sst>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45534</v>
      </c>
      <c r="G6" s="3">
        <v>45534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714331731.72000003</v>
      </c>
      <c r="C7">
        <v>168429329.81999999</v>
      </c>
      <c r="D7">
        <v>1030696931.5</v>
      </c>
      <c r="H7">
        <v>162264627.61000001</v>
      </c>
      <c r="I7">
        <v>0</v>
      </c>
      <c r="M7">
        <v>602633.85</v>
      </c>
      <c r="N7">
        <v>125</v>
      </c>
    </row>
    <row r="8" spans="1:14" x14ac:dyDescent="0.25">
      <c r="A8" t="s">
        <v>41</v>
      </c>
      <c r="B8">
        <v>2076325254.5</v>
      </c>
    </row>
    <row r="9" spans="1:14" x14ac:dyDescent="0.25">
      <c r="A9" t="s">
        <v>42</v>
      </c>
      <c r="B9" s="2" t="s">
        <v>43</v>
      </c>
      <c r="C9">
        <v>2076325254.5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2076325254.5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45534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30.08.2024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2076325254.5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19898</v>
      </c>
      <c r="G7" s="23">
        <v>14367748.859999999</v>
      </c>
      <c r="H7" s="23">
        <v>0.69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20800</v>
      </c>
      <c r="G8" s="23">
        <v>15181712</v>
      </c>
      <c r="H8" s="23">
        <v>0.73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339995</v>
      </c>
      <c r="G9" s="23">
        <v>330859334.35000002</v>
      </c>
      <c r="H9" s="23">
        <v>15.93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369953</v>
      </c>
      <c r="G10" s="23">
        <v>353922936.50999999</v>
      </c>
      <c r="H10" s="23">
        <v>17.05</v>
      </c>
      <c r="J10" s="31"/>
      <c r="K10" s="31"/>
    </row>
    <row r="11" spans="1:15" s="5" customFormat="1" ht="35.25" customHeight="1" x14ac:dyDescent="0.25">
      <c r="B11" s="11" t="s">
        <v>5</v>
      </c>
      <c r="C11" s="13"/>
      <c r="D11" s="13"/>
      <c r="E11" s="13"/>
      <c r="F11" s="38"/>
      <c r="G11" s="23">
        <f>SUM($G$7:$G$10)</f>
        <v>714331731.72000003</v>
      </c>
      <c r="H11" s="23">
        <f>(G11/$O$2) *100</f>
        <v>34.403652807855401</v>
      </c>
      <c r="J11" s="31"/>
      <c r="K11" s="31"/>
    </row>
    <row r="12" spans="1:15" s="5" customFormat="1" ht="35.25" customHeight="1" x14ac:dyDescent="0.25">
      <c r="A12" s="7"/>
      <c r="B12" s="10" t="s">
        <v>8</v>
      </c>
      <c r="C12" s="15"/>
      <c r="D12" s="15"/>
      <c r="E12" s="15"/>
      <c r="F12" s="39"/>
      <c r="G12" s="24"/>
      <c r="H12" s="27"/>
      <c r="I12" s="7"/>
      <c r="J12" s="32"/>
      <c r="K12" s="32"/>
      <c r="L12" s="7"/>
      <c r="M12" s="7"/>
      <c r="N12" s="7"/>
      <c r="O12" s="7"/>
    </row>
    <row r="13" spans="1:15" s="5" customFormat="1" ht="35.25" customHeight="1" x14ac:dyDescent="0.25">
      <c r="B13" s="11" t="s">
        <v>57</v>
      </c>
      <c r="C13" s="14" t="s">
        <v>58</v>
      </c>
      <c r="D13" s="14" t="s">
        <v>59</v>
      </c>
      <c r="E13" s="14" t="s">
        <v>60</v>
      </c>
      <c r="F13" s="37">
        <v>30610</v>
      </c>
      <c r="G13" s="23">
        <v>12002181</v>
      </c>
      <c r="H13" s="23">
        <v>0.57999999999999996</v>
      </c>
      <c r="J13" s="31"/>
      <c r="K13" s="31"/>
    </row>
    <row r="14" spans="1:15" s="5" customFormat="1" ht="35.25" customHeight="1" x14ac:dyDescent="0.25">
      <c r="B14" s="11" t="s">
        <v>61</v>
      </c>
      <c r="C14" s="14" t="s">
        <v>62</v>
      </c>
      <c r="D14" s="14" t="s">
        <v>59</v>
      </c>
      <c r="E14" s="14" t="s">
        <v>60</v>
      </c>
      <c r="F14" s="37">
        <v>35000</v>
      </c>
      <c r="G14" s="23">
        <v>12814200</v>
      </c>
      <c r="H14" s="23">
        <v>0.62</v>
      </c>
      <c r="J14" s="31"/>
      <c r="K14" s="31"/>
    </row>
    <row r="15" spans="1:15" s="5" customFormat="1" ht="35.25" customHeight="1" x14ac:dyDescent="0.25">
      <c r="B15" s="11" t="s">
        <v>63</v>
      </c>
      <c r="C15" s="14" t="s">
        <v>64</v>
      </c>
      <c r="D15" s="14" t="s">
        <v>65</v>
      </c>
      <c r="E15" s="14" t="s">
        <v>66</v>
      </c>
      <c r="F15" s="37">
        <v>40764</v>
      </c>
      <c r="G15" s="23">
        <v>14079681.779999999</v>
      </c>
      <c r="H15" s="23">
        <v>0.68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65</v>
      </c>
      <c r="E16" s="14" t="s">
        <v>66</v>
      </c>
      <c r="F16" s="37">
        <v>8900</v>
      </c>
      <c r="G16" s="23">
        <v>6665833</v>
      </c>
      <c r="H16" s="23">
        <v>0.32</v>
      </c>
      <c r="J16" s="31"/>
      <c r="K16" s="31"/>
    </row>
    <row r="17" spans="2:11" s="5" customFormat="1" ht="35.25" customHeight="1" x14ac:dyDescent="0.25">
      <c r="B17" s="11" t="s">
        <v>69</v>
      </c>
      <c r="C17" s="14" t="s">
        <v>70</v>
      </c>
      <c r="D17" s="14" t="s">
        <v>71</v>
      </c>
      <c r="E17" s="14" t="s">
        <v>72</v>
      </c>
      <c r="F17" s="37">
        <v>37100</v>
      </c>
      <c r="G17" s="23">
        <v>16068010</v>
      </c>
      <c r="H17" s="23">
        <v>0.77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71</v>
      </c>
      <c r="E18" s="14" t="s">
        <v>72</v>
      </c>
      <c r="F18" s="37">
        <v>21750</v>
      </c>
      <c r="G18" s="23">
        <v>12622177.5</v>
      </c>
      <c r="H18" s="23">
        <v>0.61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59</v>
      </c>
      <c r="E19" s="14" t="s">
        <v>60</v>
      </c>
      <c r="F19" s="37">
        <v>64492</v>
      </c>
      <c r="G19" s="23">
        <v>40344260.439999998</v>
      </c>
      <c r="H19" s="23">
        <v>1.94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59</v>
      </c>
      <c r="E20" s="14" t="s">
        <v>60</v>
      </c>
      <c r="F20" s="37">
        <v>22790</v>
      </c>
      <c r="G20" s="23">
        <v>9721986.0999999996</v>
      </c>
      <c r="H20" s="23">
        <v>0.47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65</v>
      </c>
      <c r="E21" s="14" t="s">
        <v>66</v>
      </c>
      <c r="F21" s="37">
        <v>50000</v>
      </c>
      <c r="G21" s="23">
        <v>44111000</v>
      </c>
      <c r="H21" s="23">
        <v>2.12</v>
      </c>
      <c r="J21" s="31"/>
      <c r="K21" s="31"/>
    </row>
    <row r="22" spans="2:11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SUM($G$13:$G$21)</f>
        <v>168429329.81999999</v>
      </c>
      <c r="H22" s="23">
        <f>(G22/$O$2) *100</f>
        <v>8.1118952560522342</v>
      </c>
      <c r="J22" s="31"/>
      <c r="K22" s="31"/>
    </row>
    <row r="23" spans="2:11" s="5" customFormat="1" ht="35.25" customHeight="1" x14ac:dyDescent="0.25">
      <c r="B23" s="12" t="s">
        <v>15</v>
      </c>
      <c r="C23" s="13"/>
      <c r="D23" s="13"/>
      <c r="E23" s="13"/>
      <c r="F23" s="38"/>
      <c r="G23" s="23"/>
      <c r="H23" s="28"/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/>
      <c r="H24" s="23">
        <f>(G24/$O$2) *100</f>
        <v>0</v>
      </c>
      <c r="J24" s="31"/>
      <c r="K24" s="31"/>
    </row>
    <row r="25" spans="2:11" s="5" customFormat="1" ht="35.25" customHeight="1" x14ac:dyDescent="0.25">
      <c r="B25" s="10" t="s">
        <v>16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81</v>
      </c>
      <c r="C26" s="14" t="s">
        <v>82</v>
      </c>
      <c r="D26" s="14" t="s">
        <v>83</v>
      </c>
      <c r="E26" s="14" t="s">
        <v>84</v>
      </c>
      <c r="F26" s="37">
        <v>19300</v>
      </c>
      <c r="G26" s="23">
        <v>19094069</v>
      </c>
      <c r="H26" s="23">
        <v>0.92</v>
      </c>
      <c r="J26" s="31"/>
      <c r="K26" s="31"/>
    </row>
    <row r="27" spans="2:11" s="5" customFormat="1" ht="35.25" customHeight="1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12050</v>
      </c>
      <c r="G27" s="23">
        <v>10502057</v>
      </c>
      <c r="H27" s="23">
        <v>0.51</v>
      </c>
      <c r="J27" s="31"/>
      <c r="K27" s="31"/>
    </row>
    <row r="28" spans="2:11" s="5" customFormat="1" ht="35.25" customHeight="1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22400</v>
      </c>
      <c r="G28" s="23">
        <v>15896384</v>
      </c>
      <c r="H28" s="23">
        <v>0.77</v>
      </c>
      <c r="J28" s="31"/>
      <c r="K28" s="31"/>
    </row>
    <row r="29" spans="2:11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49963</v>
      </c>
      <c r="G29" s="23">
        <v>50510594.479999997</v>
      </c>
      <c r="H29" s="23">
        <v>2.4300000000000002</v>
      </c>
      <c r="J29" s="31"/>
      <c r="K29" s="31"/>
    </row>
    <row r="30" spans="2:11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30171</v>
      </c>
      <c r="G30" s="23">
        <v>3693232.11</v>
      </c>
      <c r="H30" s="23">
        <v>0.18</v>
      </c>
      <c r="J30" s="31"/>
      <c r="K30" s="31"/>
    </row>
    <row r="31" spans="2:11" s="5" customFormat="1" ht="35.25" customHeight="1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19000</v>
      </c>
      <c r="G31" s="23">
        <v>16350640</v>
      </c>
      <c r="H31" s="23">
        <v>0.79</v>
      </c>
      <c r="J31" s="31"/>
      <c r="K31" s="31"/>
    </row>
    <row r="32" spans="2:11" s="5" customFormat="1" ht="35.25" customHeight="1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3735</v>
      </c>
      <c r="G32" s="23">
        <v>3696828.3</v>
      </c>
      <c r="H32" s="23">
        <v>0.18</v>
      </c>
      <c r="J32" s="31"/>
      <c r="K32" s="31"/>
    </row>
    <row r="33" spans="2:11" s="5" customFormat="1" ht="35.25" customHeight="1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38735</v>
      </c>
      <c r="G33" s="23">
        <v>39327258.149999999</v>
      </c>
      <c r="H33" s="23">
        <v>1.89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115</v>
      </c>
      <c r="E34" s="14" t="s">
        <v>116</v>
      </c>
      <c r="F34" s="37">
        <v>70728</v>
      </c>
      <c r="G34" s="23">
        <v>17904793.199999999</v>
      </c>
      <c r="H34" s="23">
        <v>0.86</v>
      </c>
      <c r="J34" s="31"/>
      <c r="K34" s="31"/>
    </row>
    <row r="35" spans="2:11" s="5" customFormat="1" ht="35.25" customHeight="1" x14ac:dyDescent="0.25">
      <c r="B35" s="11" t="s">
        <v>117</v>
      </c>
      <c r="C35" s="14" t="s">
        <v>118</v>
      </c>
      <c r="D35" s="14" t="s">
        <v>83</v>
      </c>
      <c r="E35" s="14" t="s">
        <v>84</v>
      </c>
      <c r="F35" s="37">
        <v>32000</v>
      </c>
      <c r="G35" s="23">
        <v>30601920</v>
      </c>
      <c r="H35" s="23">
        <v>1.47</v>
      </c>
      <c r="J35" s="31"/>
      <c r="K35" s="31"/>
    </row>
    <row r="36" spans="2:11" s="5" customFormat="1" ht="35.25" customHeight="1" x14ac:dyDescent="0.25">
      <c r="B36" s="11" t="s">
        <v>119</v>
      </c>
      <c r="C36" s="14" t="s">
        <v>120</v>
      </c>
      <c r="D36" s="14" t="s">
        <v>91</v>
      </c>
      <c r="E36" s="14" t="s">
        <v>92</v>
      </c>
      <c r="F36" s="37">
        <v>7850</v>
      </c>
      <c r="G36" s="23">
        <v>6543603</v>
      </c>
      <c r="H36" s="23">
        <v>0.32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99</v>
      </c>
      <c r="E37" s="14" t="s">
        <v>100</v>
      </c>
      <c r="F37" s="37">
        <v>1547</v>
      </c>
      <c r="G37" s="23">
        <v>1257215.96</v>
      </c>
      <c r="H37" s="23">
        <v>0.06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103</v>
      </c>
      <c r="E38" s="14" t="s">
        <v>104</v>
      </c>
      <c r="F38" s="37">
        <v>88416</v>
      </c>
      <c r="G38" s="23">
        <v>78212793.599999994</v>
      </c>
      <c r="H38" s="23">
        <v>3.77</v>
      </c>
      <c r="J38" s="31"/>
      <c r="K38" s="31"/>
    </row>
    <row r="39" spans="2:11" s="5" customFormat="1" ht="35.25" customHeight="1" x14ac:dyDescent="0.25">
      <c r="B39" s="11" t="s">
        <v>125</v>
      </c>
      <c r="C39" s="14" t="s">
        <v>126</v>
      </c>
      <c r="D39" s="14" t="s">
        <v>127</v>
      </c>
      <c r="E39" s="14" t="s">
        <v>128</v>
      </c>
      <c r="F39" s="37">
        <v>49722</v>
      </c>
      <c r="G39" s="23">
        <v>47490476.640000001</v>
      </c>
      <c r="H39" s="23">
        <v>2.29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131</v>
      </c>
      <c r="E40" s="14" t="s">
        <v>132</v>
      </c>
      <c r="F40" s="37">
        <v>9150</v>
      </c>
      <c r="G40" s="23">
        <v>9229056</v>
      </c>
      <c r="H40" s="23">
        <v>0.44</v>
      </c>
      <c r="J40" s="31"/>
      <c r="K40" s="31"/>
    </row>
    <row r="41" spans="2:11" s="5" customFormat="1" ht="35.25" customHeight="1" x14ac:dyDescent="0.25">
      <c r="B41" s="11" t="s">
        <v>133</v>
      </c>
      <c r="C41" s="14" t="s">
        <v>134</v>
      </c>
      <c r="D41" s="14" t="s">
        <v>135</v>
      </c>
      <c r="E41" s="14" t="s">
        <v>136</v>
      </c>
      <c r="F41" s="37">
        <v>549</v>
      </c>
      <c r="G41" s="23">
        <v>507330.9</v>
      </c>
      <c r="H41" s="23">
        <v>0.02</v>
      </c>
      <c r="J41" s="31"/>
      <c r="K41" s="31"/>
    </row>
    <row r="42" spans="2:11" s="5" customFormat="1" ht="35.25" customHeight="1" x14ac:dyDescent="0.25">
      <c r="B42" s="11" t="s">
        <v>137</v>
      </c>
      <c r="C42" s="14" t="s">
        <v>138</v>
      </c>
      <c r="D42" s="14" t="s">
        <v>91</v>
      </c>
      <c r="E42" s="14" t="s">
        <v>92</v>
      </c>
      <c r="F42" s="37">
        <v>14850</v>
      </c>
      <c r="G42" s="23">
        <v>13199274</v>
      </c>
      <c r="H42" s="23">
        <v>0.64</v>
      </c>
      <c r="J42" s="31"/>
      <c r="K42" s="31"/>
    </row>
    <row r="43" spans="2:11" s="5" customFormat="1" ht="35.25" customHeight="1" x14ac:dyDescent="0.25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39796</v>
      </c>
      <c r="G43" s="23">
        <v>38222864.119999997</v>
      </c>
      <c r="H43" s="23">
        <v>1.84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103</v>
      </c>
      <c r="E44" s="14" t="s">
        <v>104</v>
      </c>
      <c r="F44" s="37">
        <v>37150</v>
      </c>
      <c r="G44" s="23">
        <v>31107924</v>
      </c>
      <c r="H44" s="23">
        <v>1.5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127</v>
      </c>
      <c r="E45" s="14" t="s">
        <v>128</v>
      </c>
      <c r="F45" s="37">
        <v>40000</v>
      </c>
      <c r="G45" s="23">
        <v>41421200</v>
      </c>
      <c r="H45" s="23">
        <v>1.99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103</v>
      </c>
      <c r="E46" s="14" t="s">
        <v>104</v>
      </c>
      <c r="F46" s="37">
        <v>380</v>
      </c>
      <c r="G46" s="23">
        <v>342551</v>
      </c>
      <c r="H46" s="23">
        <v>0.02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29658</v>
      </c>
      <c r="G47" s="23">
        <v>23753685.359999999</v>
      </c>
      <c r="H47" s="23">
        <v>1.1399999999999999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500</v>
      </c>
      <c r="G48" s="23">
        <v>429990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159</v>
      </c>
      <c r="E49" s="14" t="s">
        <v>160</v>
      </c>
      <c r="F49" s="37">
        <v>50000</v>
      </c>
      <c r="G49" s="23">
        <v>50536000</v>
      </c>
      <c r="H49" s="23">
        <v>2.4300000000000002</v>
      </c>
      <c r="J49" s="31"/>
      <c r="K49" s="31"/>
    </row>
    <row r="50" spans="2:11" s="5" customFormat="1" ht="35.25" customHeight="1" x14ac:dyDescent="0.25">
      <c r="B50" s="11" t="s">
        <v>161</v>
      </c>
      <c r="C50" s="14" t="s">
        <v>162</v>
      </c>
      <c r="D50" s="14" t="s">
        <v>163</v>
      </c>
      <c r="E50" s="14" t="s">
        <v>164</v>
      </c>
      <c r="F50" s="37">
        <v>1421</v>
      </c>
      <c r="G50" s="23">
        <v>1260739.6200000001</v>
      </c>
      <c r="H50" s="23">
        <v>0.06</v>
      </c>
      <c r="J50" s="31"/>
      <c r="K50" s="31"/>
    </row>
    <row r="51" spans="2:11" s="5" customFormat="1" ht="35.25" customHeight="1" x14ac:dyDescent="0.25">
      <c r="B51" s="11" t="s">
        <v>165</v>
      </c>
      <c r="C51" s="14" t="s">
        <v>166</v>
      </c>
      <c r="D51" s="14" t="s">
        <v>167</v>
      </c>
      <c r="E51" s="14" t="s">
        <v>168</v>
      </c>
      <c r="F51" s="37">
        <v>8700</v>
      </c>
      <c r="G51" s="23">
        <v>8722011</v>
      </c>
      <c r="H51" s="23">
        <v>0.42</v>
      </c>
      <c r="J51" s="31"/>
      <c r="K51" s="31"/>
    </row>
    <row r="52" spans="2:11" s="5" customFormat="1" ht="35.25" customHeight="1" x14ac:dyDescent="0.25">
      <c r="B52" s="11" t="s">
        <v>169</v>
      </c>
      <c r="C52" s="14" t="s">
        <v>170</v>
      </c>
      <c r="D52" s="14" t="s">
        <v>171</v>
      </c>
      <c r="E52" s="14" t="s">
        <v>172</v>
      </c>
      <c r="F52" s="37">
        <v>28200</v>
      </c>
      <c r="G52" s="23">
        <v>28515840</v>
      </c>
      <c r="H52" s="23">
        <v>1.37</v>
      </c>
      <c r="J52" s="31"/>
      <c r="K52" s="31"/>
    </row>
    <row r="53" spans="2:11" s="5" customFormat="1" ht="35.25" customHeight="1" x14ac:dyDescent="0.25">
      <c r="B53" s="11" t="s">
        <v>173</v>
      </c>
      <c r="C53" s="14" t="s">
        <v>174</v>
      </c>
      <c r="D53" s="14" t="s">
        <v>83</v>
      </c>
      <c r="E53" s="14" t="s">
        <v>84</v>
      </c>
      <c r="F53" s="37">
        <v>39895</v>
      </c>
      <c r="G53" s="23">
        <v>40677739.899999999</v>
      </c>
      <c r="H53" s="23">
        <v>1.96</v>
      </c>
      <c r="J53" s="31"/>
      <c r="K53" s="31"/>
    </row>
    <row r="54" spans="2:11" s="5" customFormat="1" ht="35.25" customHeight="1" x14ac:dyDescent="0.25">
      <c r="B54" s="11" t="s">
        <v>175</v>
      </c>
      <c r="C54" s="14" t="s">
        <v>176</v>
      </c>
      <c r="D54" s="14" t="s">
        <v>177</v>
      </c>
      <c r="E54" s="14" t="s">
        <v>178</v>
      </c>
      <c r="F54" s="37">
        <v>25694</v>
      </c>
      <c r="G54" s="23">
        <v>24773640.920000002</v>
      </c>
      <c r="H54" s="23">
        <v>1.19</v>
      </c>
      <c r="J54" s="31"/>
      <c r="K54" s="31"/>
    </row>
    <row r="55" spans="2:11" s="5" customFormat="1" ht="35.25" customHeight="1" x14ac:dyDescent="0.25">
      <c r="B55" s="11" t="s">
        <v>179</v>
      </c>
      <c r="C55" s="14" t="s">
        <v>180</v>
      </c>
      <c r="D55" s="14" t="s">
        <v>177</v>
      </c>
      <c r="E55" s="14" t="s">
        <v>178</v>
      </c>
      <c r="F55" s="37">
        <v>40000</v>
      </c>
      <c r="G55" s="23">
        <v>40522800</v>
      </c>
      <c r="H55" s="23">
        <v>1.95</v>
      </c>
      <c r="J55" s="31"/>
      <c r="K55" s="31"/>
    </row>
    <row r="56" spans="2:11" s="5" customFormat="1" ht="35.25" customHeight="1" x14ac:dyDescent="0.25">
      <c r="B56" s="11" t="s">
        <v>181</v>
      </c>
      <c r="C56" s="14" t="s">
        <v>182</v>
      </c>
      <c r="D56" s="14" t="s">
        <v>163</v>
      </c>
      <c r="E56" s="14" t="s">
        <v>164</v>
      </c>
      <c r="F56" s="37">
        <v>408</v>
      </c>
      <c r="G56" s="23">
        <v>353254.56</v>
      </c>
      <c r="H56" s="23">
        <v>0.02</v>
      </c>
      <c r="J56" s="31"/>
      <c r="K56" s="31"/>
    </row>
    <row r="57" spans="2:11" s="5" customFormat="1" ht="35.25" customHeight="1" x14ac:dyDescent="0.25">
      <c r="B57" s="11" t="s">
        <v>183</v>
      </c>
      <c r="C57" s="14" t="s">
        <v>184</v>
      </c>
      <c r="D57" s="14" t="s">
        <v>151</v>
      </c>
      <c r="E57" s="14" t="s">
        <v>152</v>
      </c>
      <c r="F57" s="37">
        <v>11000</v>
      </c>
      <c r="G57" s="23">
        <v>11105490</v>
      </c>
      <c r="H57" s="23">
        <v>0.53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187</v>
      </c>
      <c r="E58" s="14" t="s">
        <v>188</v>
      </c>
      <c r="F58" s="37">
        <v>42000</v>
      </c>
      <c r="G58" s="23">
        <v>42265020</v>
      </c>
      <c r="H58" s="23">
        <v>2.04</v>
      </c>
      <c r="J58" s="31"/>
      <c r="K58" s="31"/>
    </row>
    <row r="59" spans="2:11" s="5" customFormat="1" ht="35.25" customHeight="1" x14ac:dyDescent="0.25">
      <c r="B59" s="11" t="s">
        <v>189</v>
      </c>
      <c r="C59" s="14" t="s">
        <v>190</v>
      </c>
      <c r="D59" s="14" t="s">
        <v>151</v>
      </c>
      <c r="E59" s="14" t="s">
        <v>152</v>
      </c>
      <c r="F59" s="37">
        <v>8200</v>
      </c>
      <c r="G59" s="23">
        <v>8414512</v>
      </c>
      <c r="H59" s="23">
        <v>0.41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193</v>
      </c>
      <c r="E60" s="14" t="s">
        <v>194</v>
      </c>
      <c r="F60" s="37">
        <v>20050</v>
      </c>
      <c r="G60" s="23">
        <v>19426445</v>
      </c>
      <c r="H60" s="23">
        <v>0.94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197</v>
      </c>
      <c r="E61" s="14" t="s">
        <v>198</v>
      </c>
      <c r="F61" s="37">
        <v>21750</v>
      </c>
      <c r="G61" s="23">
        <v>21770880</v>
      </c>
      <c r="H61" s="23">
        <v>1.05</v>
      </c>
      <c r="J61" s="31"/>
      <c r="K61" s="31"/>
    </row>
    <row r="62" spans="2:11" s="5" customFormat="1" ht="35.25" customHeight="1" x14ac:dyDescent="0.25">
      <c r="B62" s="11" t="s">
        <v>199</v>
      </c>
      <c r="C62" s="14" t="s">
        <v>200</v>
      </c>
      <c r="D62" s="14" t="s">
        <v>201</v>
      </c>
      <c r="E62" s="14" t="s">
        <v>202</v>
      </c>
      <c r="F62" s="37">
        <v>10000</v>
      </c>
      <c r="G62" s="23">
        <v>3737600</v>
      </c>
      <c r="H62" s="23">
        <v>0.18</v>
      </c>
      <c r="J62" s="31"/>
      <c r="K62" s="31"/>
    </row>
    <row r="63" spans="2:11" s="5" customFormat="1" ht="35.25" customHeight="1" x14ac:dyDescent="0.25">
      <c r="B63" s="11" t="s">
        <v>203</v>
      </c>
      <c r="C63" s="14" t="s">
        <v>204</v>
      </c>
      <c r="D63" s="14" t="s">
        <v>163</v>
      </c>
      <c r="E63" s="14" t="s">
        <v>164</v>
      </c>
      <c r="F63" s="37">
        <v>6000</v>
      </c>
      <c r="G63" s="23">
        <v>5635260</v>
      </c>
      <c r="H63" s="23">
        <v>0.27</v>
      </c>
      <c r="J63" s="31"/>
      <c r="K63" s="31"/>
    </row>
    <row r="64" spans="2:11" s="5" customFormat="1" ht="35.25" customHeight="1" x14ac:dyDescent="0.25">
      <c r="B64" s="11" t="s">
        <v>205</v>
      </c>
      <c r="C64" s="14" t="s">
        <v>206</v>
      </c>
      <c r="D64" s="14" t="s">
        <v>163</v>
      </c>
      <c r="E64" s="14" t="s">
        <v>164</v>
      </c>
      <c r="F64" s="37">
        <v>2732</v>
      </c>
      <c r="G64" s="23">
        <v>2332882.12</v>
      </c>
      <c r="H64" s="23">
        <v>0.11</v>
      </c>
      <c r="J64" s="31"/>
      <c r="K64" s="31"/>
    </row>
    <row r="65" spans="1:15" s="5" customFormat="1" ht="35.25" customHeight="1" x14ac:dyDescent="0.25">
      <c r="B65" s="11" t="s">
        <v>207</v>
      </c>
      <c r="C65" s="14" t="s">
        <v>208</v>
      </c>
      <c r="D65" s="14" t="s">
        <v>163</v>
      </c>
      <c r="E65" s="14" t="s">
        <v>164</v>
      </c>
      <c r="F65" s="37">
        <v>2556</v>
      </c>
      <c r="G65" s="23">
        <v>2127895.56</v>
      </c>
      <c r="H65" s="23">
        <v>0.1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211</v>
      </c>
      <c r="E66" s="14" t="s">
        <v>212</v>
      </c>
      <c r="F66" s="37">
        <v>46850</v>
      </c>
      <c r="G66" s="23">
        <v>45510090</v>
      </c>
      <c r="H66" s="23">
        <v>2.19</v>
      </c>
      <c r="J66" s="31"/>
      <c r="K66" s="31"/>
    </row>
    <row r="67" spans="1:15" s="5" customFormat="1" ht="35.25" customHeight="1" x14ac:dyDescent="0.25">
      <c r="B67" s="11" t="s">
        <v>213</v>
      </c>
      <c r="C67" s="14" t="s">
        <v>214</v>
      </c>
      <c r="D67" s="14" t="s">
        <v>83</v>
      </c>
      <c r="E67" s="14" t="s">
        <v>84</v>
      </c>
      <c r="F67" s="37">
        <v>32600</v>
      </c>
      <c r="G67" s="23">
        <v>32897638</v>
      </c>
      <c r="H67" s="23">
        <v>1.58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163</v>
      </c>
      <c r="E68" s="14" t="s">
        <v>164</v>
      </c>
      <c r="F68" s="37">
        <v>74700</v>
      </c>
      <c r="G68" s="23">
        <v>74618577</v>
      </c>
      <c r="H68" s="23">
        <v>3.59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83</v>
      </c>
      <c r="E69" s="14" t="s">
        <v>84</v>
      </c>
      <c r="F69" s="37">
        <v>47500</v>
      </c>
      <c r="G69" s="23">
        <v>47796875</v>
      </c>
      <c r="H69" s="23">
        <v>2.2999999999999998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221</v>
      </c>
      <c r="E70" s="14" t="s">
        <v>222</v>
      </c>
      <c r="F70" s="37">
        <v>20000</v>
      </c>
      <c r="G70" s="23">
        <v>18400000</v>
      </c>
      <c r="H70" s="23">
        <v>0.89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>
        <f>SUM($G$26:$G$70)</f>
        <v>1030696931.4999998</v>
      </c>
      <c r="H71" s="23">
        <f>(G71/$O$2) *100</f>
        <v>49.640437078255445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2" t="s">
        <v>27</v>
      </c>
      <c r="C72" s="16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9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10</v>
      </c>
      <c r="C76" s="13"/>
      <c r="D76" s="13"/>
      <c r="E76" s="13"/>
      <c r="F76" s="38"/>
      <c r="G76" s="23"/>
      <c r="H76" s="23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28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32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2" t="s">
        <v>29</v>
      </c>
      <c r="C82" s="13"/>
      <c r="D82" s="13"/>
      <c r="E82" s="13"/>
      <c r="F82" s="38"/>
      <c r="G82" s="23"/>
      <c r="H82" s="29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223</v>
      </c>
      <c r="C83" s="14"/>
      <c r="D83" s="14" t="s">
        <v>224</v>
      </c>
      <c r="E83" s="14" t="s">
        <v>225</v>
      </c>
      <c r="F83" s="37"/>
      <c r="G83" s="23">
        <v>24712156.379999999</v>
      </c>
      <c r="H83" s="23">
        <v>1.19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226</v>
      </c>
      <c r="C84" s="14"/>
      <c r="D84" s="14" t="s">
        <v>227</v>
      </c>
      <c r="E84" s="14" t="s">
        <v>222</v>
      </c>
      <c r="F84" s="37"/>
      <c r="G84" s="23">
        <v>137469714.03</v>
      </c>
      <c r="H84" s="23">
        <v>6.62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228</v>
      </c>
      <c r="C85" s="14"/>
      <c r="D85" s="14" t="s">
        <v>221</v>
      </c>
      <c r="E85" s="14" t="s">
        <v>222</v>
      </c>
      <c r="F85" s="37"/>
      <c r="G85" s="23">
        <v>82757.2</v>
      </c>
      <c r="H85" s="23"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>
        <f>SUM($G$83:$G$85)</f>
        <v>162264627.60999998</v>
      </c>
      <c r="H86" s="23">
        <f>(G86/$O$2) *100</f>
        <v>7.8149907996507482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2" t="s">
        <v>30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11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25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229</v>
      </c>
      <c r="C92" s="14"/>
      <c r="D92" s="14" t="s">
        <v>230</v>
      </c>
      <c r="E92" s="14" t="s">
        <v>231</v>
      </c>
      <c r="F92" s="37"/>
      <c r="G92" s="23">
        <v>41771.550000000003</v>
      </c>
      <c r="H92" s="23"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>
        <f>SUM($G$92)</f>
        <v>41771.550000000003</v>
      </c>
      <c r="H93" s="23">
        <f>(G93/$O$2) *100</f>
        <v>2.0118018556807954E-3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17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18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26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22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19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31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20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232</v>
      </c>
      <c r="C107" s="14"/>
      <c r="D107" s="14" t="s">
        <v>221</v>
      </c>
      <c r="E107" s="14" t="s">
        <v>222</v>
      </c>
      <c r="F107" s="37"/>
      <c r="G107" s="23">
        <v>560862.30000000005</v>
      </c>
      <c r="H107" s="23">
        <v>0.03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>
        <f>SUM($G$107)</f>
        <v>560862.30000000005</v>
      </c>
      <c r="H108" s="23">
        <f>(G108/$O$2) *100</f>
        <v>2.7012256330478501E-2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34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/>
      <c r="H110" s="23">
        <f>(G110/$O$2) *100</f>
        <v>0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7"/>
      <c r="B111" s="10" t="s">
        <v>23</v>
      </c>
      <c r="C111" s="15"/>
      <c r="D111" s="15"/>
      <c r="E111" s="15"/>
      <c r="F111" s="39"/>
      <c r="G111" s="24">
        <f>G110+G108+G105+G103+G101+G99+G97+G95+G93+G90+G88+G86+G81+G79+G77+G75+G73+G71+G24+G22+G11</f>
        <v>2076325254.4999998</v>
      </c>
      <c r="H111" s="24">
        <v>100</v>
      </c>
      <c r="I111" s="7"/>
      <c r="J111" s="33">
        <v>2076325254.5</v>
      </c>
      <c r="K111" s="17">
        <f>ROUND(G111,2)-ROUND(J111,2)</f>
        <v>0</v>
      </c>
      <c r="L111" s="7"/>
      <c r="M111" s="7"/>
      <c r="N111" s="7"/>
      <c r="O111" s="7"/>
    </row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2024-10-11T08:22:01Z</dcterms:modified>
</cp:coreProperties>
</file>