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7-08_портфели 06.2024\"/>
    </mc:Choice>
  </mc:AlternateContent>
  <xr:revisionPtr revIDLastSave="0" documentId="8_{D497C430-D93E-4270-8EB6-E274FF9A669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портфеля'!$A$7:$O$15</definedName>
    <definedName name="Report07">'Состав портфеля'!$A$17:$O$27</definedName>
    <definedName name="Report08">'Состав портфеля'!$A$29:$O$29</definedName>
    <definedName name="Report09">'Состав портфеля'!$A$31:$O$73</definedName>
    <definedName name="Report10">'Состав портфеля'!$A$75:$O$75</definedName>
    <definedName name="Report11">'Состав портфеля'!$A$77:$O$77</definedName>
    <definedName name="Report12">'Состав портфеля'!$A$79:$O$79</definedName>
    <definedName name="Report13">'Состав портфеля'!$A$81:$O$81</definedName>
    <definedName name="Report14">'Состав портфеля'!$A$83:$O$83</definedName>
    <definedName name="Report15">'Состав портфеля'!$A$85:$O$88</definedName>
    <definedName name="Report16">'Состав портфеля'!$A$90:$O$90</definedName>
    <definedName name="Report17">'Состав портфеля'!$A$92:$O$92</definedName>
    <definedName name="Report18">'Состав портфеля'!$A$94:$O$95</definedName>
    <definedName name="Report19">'Состав портфеля'!$A$97:$O$97</definedName>
    <definedName name="Report20">'Состав портфеля'!$A$99:$O$99</definedName>
    <definedName name="Report21">'Состав портфеля'!$A$101:$O$101</definedName>
    <definedName name="Report22">'Состав портфеля'!$A$103:$O$103</definedName>
    <definedName name="Report23">'Состав портфеля'!$A$105:$O$105</definedName>
    <definedName name="Report24">'Состав портфеля'!$A$107:$O$107</definedName>
    <definedName name="Report25">'Состав портфеля'!$A$109:$O$110</definedName>
    <definedName name="Report26">'Состав портфеля'!$A$112:$O$112</definedName>
    <definedName name="Report27">'Состав портфеля'!$A$113:$K$113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0" i="12" l="1"/>
  <c r="G113" i="12" s="1"/>
  <c r="K113" i="12" s="1"/>
  <c r="G95" i="12"/>
  <c r="G88" i="12"/>
  <c r="G73" i="12"/>
  <c r="G27" i="12"/>
  <c r="G15" i="12"/>
  <c r="B5" i="9"/>
  <c r="B3" i="12" l="1"/>
  <c r="O1" i="12" l="1"/>
  <c r="O2" i="12" l="1"/>
  <c r="H112" i="12" s="1"/>
  <c r="H107" i="12" l="1"/>
  <c r="H110" i="12"/>
  <c r="H103" i="12"/>
  <c r="H105" i="12"/>
  <c r="H99" i="12"/>
  <c r="H101" i="12"/>
  <c r="H95" i="12"/>
  <c r="H97" i="12"/>
  <c r="H90" i="12"/>
  <c r="H92" i="12"/>
  <c r="H83" i="12"/>
  <c r="H88" i="12"/>
  <c r="H79" i="12"/>
  <c r="H81" i="12"/>
  <c r="H75" i="12"/>
  <c r="H77" i="12"/>
  <c r="H29" i="12"/>
  <c r="H73" i="12"/>
  <c r="H15" i="12"/>
  <c r="H27" i="12"/>
  <c r="B2" i="12"/>
</calcChain>
</file>

<file path=xl/sharedStrings.xml><?xml version="1.0" encoding="utf-8"?>
<sst xmlns="http://schemas.openxmlformats.org/spreadsheetml/2006/main" count="322" uniqueCount="235">
  <si>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</si>
  <si>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</si>
  <si>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</si>
  <si>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</si>
  <si>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</si>
  <si>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</si>
  <si>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</si>
  <si>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</si>
  <si>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</si>
  <si>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</si>
  <si>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</si>
  <si>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</si>
  <si>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</si>
  <si>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</si>
  <si>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</si>
  <si>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</si>
  <si>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</si>
  <si>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</si>
  <si>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</si>
  <si>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</si>
  <si>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</si>
  <si>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</si>
  <si>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</si>
  <si>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</si>
  <si>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</si>
  <si>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</si>
  <si>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</si>
  <si>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</si>
  <si>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</si>
  <si>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</si>
  <si>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</si>
  <si>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</si>
  <si>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</si>
  <si>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</si>
  <si>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</si>
  <si>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</si>
  <si>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</si>
  <si>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</si>
  <si>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</si>
  <si>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</si>
  <si>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</si>
  <si>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</si>
  <si>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</si>
  <si>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28.06.2024</t>
  </si>
  <si>
    <t>Report28</t>
  </si>
  <si>
    <t>Акционерное общество "Негосударственный пенсионный фонд "Авиаполис"</t>
  </si>
  <si>
    <t>Report29</t>
  </si>
  <si>
    <t>26212RMFS</t>
  </si>
  <si>
    <t>RU000A0JTK38</t>
  </si>
  <si>
    <t>Министерство финансов Российской Федерации</t>
  </si>
  <si>
    <t>1037739085636</t>
  </si>
  <si>
    <t>26226RMFS</t>
  </si>
  <si>
    <t>RU000A0ZZYW2</t>
  </si>
  <si>
    <t>26234RMFS</t>
  </si>
  <si>
    <t>RU000A101QE0</t>
  </si>
  <si>
    <t>26236RMFS</t>
  </si>
  <si>
    <t>RU000A102BT8</t>
  </si>
  <si>
    <t>26237RMFS</t>
  </si>
  <si>
    <t>RU000A1038Z7</t>
  </si>
  <si>
    <t>26243RMFS</t>
  </si>
  <si>
    <t>RU000A106E90</t>
  </si>
  <si>
    <t>29024RMFS</t>
  </si>
  <si>
    <t>RU000A1066D5</t>
  </si>
  <si>
    <t>29025RMFS</t>
  </si>
  <si>
    <t>RU000A106Z61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</si>
  <si>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</si>
  <si>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</si>
  <si>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</si>
  <si>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</si>
  <si>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</si>
  <si>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</si>
  <si>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</si>
  <si>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</si>
  <si>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</si>
  <si>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</si>
  <si>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</si>
  <si>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</si>
  <si>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</si>
  <si>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</si>
  <si>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</si>
  <si>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</si>
  <si>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</si>
  <si>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</si>
  <si>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</si>
  <si>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</si>
  <si>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</si>
  <si>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</si>
  <si>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</si>
  <si>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</si>
  <si>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RU35016MOO0</t>
  </si>
  <si>
    <t>RU000A102G35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</si>
  <si>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</si>
  <si>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</si>
  <si>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</si>
  <si>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</si>
  <si>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</si>
  <si>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</si>
  <si>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</si>
  <si>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</si>
  <si>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</si>
  <si>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</si>
  <si>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</si>
  <si>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</si>
  <si>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</si>
  <si>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</si>
  <si>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</si>
  <si>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</si>
  <si>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</si>
  <si>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</si>
  <si>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</si>
  <si>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</si>
  <si>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</si>
  <si>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</si>
  <si>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</si>
  <si>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</si>
  <si>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</si>
  <si>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</si>
  <si>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</si>
  <si>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</si>
  <si>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</si>
  <si>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</si>
  <si>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</si>
  <si>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</si>
  <si>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</si>
  <si>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</si>
  <si>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</si>
  <si>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</si>
  <si>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</si>
  <si>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</si>
  <si>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4B02-01-65045-D-001P</t>
  </si>
  <si>
    <t>RU000A0JXN05</t>
  </si>
  <si>
    <t>4B02-02-00011-T-003P</t>
  </si>
  <si>
    <t>RU000A104XR2</t>
  </si>
  <si>
    <t>4B02-02-12414-F-001P</t>
  </si>
  <si>
    <t>RU000A103133</t>
  </si>
  <si>
    <t>4B02-02-16643-A-002P</t>
  </si>
  <si>
    <t>RU000A104W17</t>
  </si>
  <si>
    <t>4B02-03-00822-J-002P</t>
  </si>
  <si>
    <t>RU000A1065S5</t>
  </si>
  <si>
    <t>Публичное акционерное общество "МегаФон"</t>
  </si>
  <si>
    <t>1027809169585</t>
  </si>
  <si>
    <t>4B02-03-36442-R-001P</t>
  </si>
  <si>
    <t>RU000A101Z66</t>
  </si>
  <si>
    <t>Общество с ограниченной ответственностью "Балтийский лизинг"</t>
  </si>
  <si>
    <t>1027810273545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</si>
  <si>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</si>
  <si>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</si>
  <si>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</si>
  <si>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</si>
  <si>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</si>
  <si>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</si>
  <si>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</si>
  <si>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</si>
  <si>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</si>
  <si>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</si>
  <si>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</si>
  <si>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</si>
  <si>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</si>
  <si>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</si>
  <si>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</si>
  <si>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</si>
  <si>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4B02-04-36442-R-001P</t>
  </si>
  <si>
    <t>RU000A103M10</t>
  </si>
  <si>
    <t>4B02-05-00822-J-002P</t>
  </si>
  <si>
    <t>RU000A108Q94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</si>
  <si>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</si>
  <si>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</si>
  <si>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</si>
  <si>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</si>
  <si>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</si>
  <si>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</si>
  <si>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</si>
  <si>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</si>
  <si>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</si>
  <si>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</si>
  <si>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</si>
  <si>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</si>
  <si>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</si>
  <si>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</si>
  <si>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</si>
  <si>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</si>
  <si>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</si>
  <si>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</si>
  <si>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</si>
  <si>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</si>
  <si>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</si>
  <si>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</si>
  <si>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</si>
  <si>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</si>
  <si>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</si>
  <si>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</si>
  <si>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</si>
  <si>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</si>
  <si>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4B02-09-01669-A-001P</t>
  </si>
  <si>
    <t>RU000A1005L6</t>
  </si>
  <si>
    <t>4B02-10-36442-R-001P</t>
  </si>
  <si>
    <t>RU000A108777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</si>
  <si>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</si>
  <si>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</si>
  <si>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</si>
  <si>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</si>
  <si>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</si>
  <si>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</si>
  <si>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</si>
  <si>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</si>
  <si>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</si>
  <si>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</si>
  <si>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</si>
  <si>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</si>
  <si>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</si>
  <si>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</si>
  <si>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</si>
  <si>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</si>
  <si>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</si>
  <si>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</si>
  <si>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</si>
  <si>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</si>
  <si>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</si>
  <si>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</si>
  <si>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4B02-29-01669-A-001P</t>
  </si>
  <si>
    <t>RU000A108GL1</t>
  </si>
  <si>
    <t>4B02-481-01481-B-001P</t>
  </si>
  <si>
    <t>RU000A103KG4</t>
  </si>
  <si>
    <t>Публичное акционерное общество "Сбербанк России"</t>
  </si>
  <si>
    <t>1027700132195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</si>
  <si>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</si>
  <si>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</si>
  <si>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</si>
  <si>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</si>
  <si>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</si>
  <si>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</si>
  <si>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</si>
  <si>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</si>
  <si>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</si>
  <si>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№9038/1869/000486 от 27.06.2024),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</si>
</sst>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45471</v>
      </c>
      <c r="G6" s="3">
        <v>45471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780485039.13999999</v>
      </c>
      <c r="C7">
        <v>192802310.22999999</v>
      </c>
      <c r="D7">
        <v>886126265.97000003</v>
      </c>
      <c r="H7">
        <v>216105995.24000001</v>
      </c>
      <c r="I7">
        <v>0</v>
      </c>
      <c r="M7">
        <v>247107.85</v>
      </c>
      <c r="N7">
        <v>239</v>
      </c>
    </row>
    <row r="8" spans="1:14" x14ac:dyDescent="0.25">
      <c r="A8" t="s">
        <v>41</v>
      </c>
      <c r="B8">
        <v>2075766718.4300001</v>
      </c>
    </row>
    <row r="9" spans="1:14" x14ac:dyDescent="0.25">
      <c r="A9" t="s">
        <v>42</v>
      </c>
      <c r="B9" s="2" t="s">
        <v>43</v>
      </c>
      <c r="C9">
        <v>2075766718.4300001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2075766718.4300001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45471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28.06.2024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2075766718.4300001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39989</v>
      </c>
      <c r="G7" s="23">
        <v>32377493.739999998</v>
      </c>
      <c r="H7" s="23">
        <v>1.56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12861</v>
      </c>
      <c r="G8" s="23">
        <v>11207975.67</v>
      </c>
      <c r="H8" s="23">
        <v>0.54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129320</v>
      </c>
      <c r="G9" s="23">
        <v>118202359.59999999</v>
      </c>
      <c r="H9" s="23">
        <v>5.69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50000</v>
      </c>
      <c r="G10" s="23">
        <v>36804000</v>
      </c>
      <c r="H10" s="23">
        <v>1.77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120800</v>
      </c>
      <c r="G11" s="23">
        <v>89286904</v>
      </c>
      <c r="H11" s="23">
        <v>4.3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34500</v>
      </c>
      <c r="G12" s="23">
        <v>24519495</v>
      </c>
      <c r="H12" s="23">
        <v>1.18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339995</v>
      </c>
      <c r="G13" s="23">
        <v>340474392.94999999</v>
      </c>
      <c r="H13" s="23">
        <v>16.399999999999999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129233</v>
      </c>
      <c r="G14" s="23">
        <v>127612418.18000001</v>
      </c>
      <c r="H14" s="23">
        <v>6.15</v>
      </c>
      <c r="J14" s="31"/>
      <c r="K14" s="31"/>
    </row>
    <row r="15" spans="1:15" s="5" customFormat="1" ht="35.25" customHeight="1" x14ac:dyDescent="0.25">
      <c r="B15" s="11" t="s">
        <v>5</v>
      </c>
      <c r="C15" s="13"/>
      <c r="D15" s="13"/>
      <c r="E15" s="13"/>
      <c r="F15" s="38"/>
      <c r="G15" s="23">
        <f>SUM($G$7:$G$14)</f>
        <v>780485039.1400001</v>
      </c>
      <c r="H15" s="23">
        <f>(G15/$O$2) *100</f>
        <v>37.59984357636862</v>
      </c>
      <c r="J15" s="31"/>
      <c r="K15" s="31"/>
    </row>
    <row r="16" spans="1:15" s="5" customFormat="1" ht="35.25" customHeight="1" x14ac:dyDescent="0.25">
      <c r="A16" s="7"/>
      <c r="B16" s="10" t="s">
        <v>8</v>
      </c>
      <c r="C16" s="15"/>
      <c r="D16" s="15"/>
      <c r="E16" s="15"/>
      <c r="F16" s="39"/>
      <c r="G16" s="24"/>
      <c r="H16" s="27"/>
      <c r="I16" s="7"/>
      <c r="J16" s="32"/>
      <c r="K16" s="32"/>
      <c r="L16" s="7"/>
      <c r="M16" s="7"/>
      <c r="N16" s="7"/>
      <c r="O16" s="7"/>
    </row>
    <row r="17" spans="2:11" s="5" customFormat="1" ht="35.25" customHeight="1" x14ac:dyDescent="0.25">
      <c r="B17" s="11" t="s">
        <v>65</v>
      </c>
      <c r="C17" s="14" t="s">
        <v>66</v>
      </c>
      <c r="D17" s="14" t="s">
        <v>67</v>
      </c>
      <c r="E17" s="14" t="s">
        <v>68</v>
      </c>
      <c r="F17" s="37">
        <v>45000</v>
      </c>
      <c r="G17" s="23">
        <v>11322235.689999999</v>
      </c>
      <c r="H17" s="23">
        <v>0.55000000000000004</v>
      </c>
      <c r="J17" s="31"/>
      <c r="K17" s="31"/>
    </row>
    <row r="18" spans="2:11" s="5" customFormat="1" ht="35.25" customHeight="1" x14ac:dyDescent="0.25">
      <c r="B18" s="11" t="s">
        <v>69</v>
      </c>
      <c r="C18" s="14" t="s">
        <v>70</v>
      </c>
      <c r="D18" s="14" t="s">
        <v>71</v>
      </c>
      <c r="E18" s="14" t="s">
        <v>72</v>
      </c>
      <c r="F18" s="37">
        <v>30610</v>
      </c>
      <c r="G18" s="23">
        <v>11756076.6</v>
      </c>
      <c r="H18" s="23">
        <v>0.56999999999999995</v>
      </c>
      <c r="J18" s="31"/>
      <c r="K18" s="31"/>
    </row>
    <row r="19" spans="2:11" s="5" customFormat="1" ht="35.25" customHeight="1" x14ac:dyDescent="0.25">
      <c r="B19" s="11" t="s">
        <v>73</v>
      </c>
      <c r="C19" s="14" t="s">
        <v>74</v>
      </c>
      <c r="D19" s="14" t="s">
        <v>71</v>
      </c>
      <c r="E19" s="14" t="s">
        <v>72</v>
      </c>
      <c r="F19" s="37">
        <v>35000</v>
      </c>
      <c r="G19" s="23">
        <v>23397500</v>
      </c>
      <c r="H19" s="23">
        <v>1.1299999999999999</v>
      </c>
      <c r="J19" s="31"/>
      <c r="K19" s="31"/>
    </row>
    <row r="20" spans="2:11" s="5" customFormat="1" ht="35.25" customHeight="1" x14ac:dyDescent="0.25">
      <c r="B20" s="11" t="s">
        <v>75</v>
      </c>
      <c r="C20" s="14" t="s">
        <v>76</v>
      </c>
      <c r="D20" s="14" t="s">
        <v>77</v>
      </c>
      <c r="E20" s="14" t="s">
        <v>78</v>
      </c>
      <c r="F20" s="37">
        <v>40764</v>
      </c>
      <c r="G20" s="23">
        <v>14001211.08</v>
      </c>
      <c r="H20" s="23">
        <v>0.67</v>
      </c>
      <c r="J20" s="31"/>
      <c r="K20" s="31"/>
    </row>
    <row r="21" spans="2:11" s="5" customFormat="1" ht="35.25" customHeight="1" x14ac:dyDescent="0.25">
      <c r="B21" s="11" t="s">
        <v>79</v>
      </c>
      <c r="C21" s="14" t="s">
        <v>80</v>
      </c>
      <c r="D21" s="14" t="s">
        <v>77</v>
      </c>
      <c r="E21" s="14" t="s">
        <v>78</v>
      </c>
      <c r="F21" s="37">
        <v>8900</v>
      </c>
      <c r="G21" s="23">
        <v>6642960</v>
      </c>
      <c r="H21" s="23">
        <v>0.32</v>
      </c>
      <c r="J21" s="31"/>
      <c r="K21" s="31"/>
    </row>
    <row r="22" spans="2:11" s="5" customFormat="1" ht="35.25" customHeight="1" x14ac:dyDescent="0.25">
      <c r="B22" s="11" t="s">
        <v>81</v>
      </c>
      <c r="C22" s="14" t="s">
        <v>82</v>
      </c>
      <c r="D22" s="14" t="s">
        <v>83</v>
      </c>
      <c r="E22" s="14" t="s">
        <v>84</v>
      </c>
      <c r="F22" s="37">
        <v>37100</v>
      </c>
      <c r="G22" s="23">
        <v>16075430</v>
      </c>
      <c r="H22" s="23">
        <v>0.77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83</v>
      </c>
      <c r="E23" s="14" t="s">
        <v>84</v>
      </c>
      <c r="F23" s="37">
        <v>21750</v>
      </c>
      <c r="G23" s="23">
        <v>12728100</v>
      </c>
      <c r="H23" s="23">
        <v>0.61</v>
      </c>
      <c r="J23" s="31"/>
      <c r="K23" s="31"/>
    </row>
    <row r="24" spans="2:11" s="5" customFormat="1" ht="35.25" customHeight="1" x14ac:dyDescent="0.25">
      <c r="B24" s="11" t="s">
        <v>87</v>
      </c>
      <c r="C24" s="14" t="s">
        <v>88</v>
      </c>
      <c r="D24" s="14" t="s">
        <v>71</v>
      </c>
      <c r="E24" s="14" t="s">
        <v>72</v>
      </c>
      <c r="F24" s="37">
        <v>64492</v>
      </c>
      <c r="G24" s="23">
        <v>40057915.960000001</v>
      </c>
      <c r="H24" s="23">
        <v>1.93</v>
      </c>
      <c r="J24" s="31"/>
      <c r="K24" s="31"/>
    </row>
    <row r="25" spans="2:11" s="5" customFormat="1" ht="35.25" customHeight="1" x14ac:dyDescent="0.25">
      <c r="B25" s="11" t="s">
        <v>89</v>
      </c>
      <c r="C25" s="14" t="s">
        <v>90</v>
      </c>
      <c r="D25" s="14" t="s">
        <v>71</v>
      </c>
      <c r="E25" s="14" t="s">
        <v>72</v>
      </c>
      <c r="F25" s="37">
        <v>22790</v>
      </c>
      <c r="G25" s="23">
        <v>9815880.9000000004</v>
      </c>
      <c r="H25" s="23">
        <v>0.47</v>
      </c>
      <c r="J25" s="31"/>
      <c r="K25" s="31"/>
    </row>
    <row r="26" spans="2:11" s="5" customFormat="1" ht="35.25" customHeight="1" x14ac:dyDescent="0.25">
      <c r="B26" s="11" t="s">
        <v>91</v>
      </c>
      <c r="C26" s="14" t="s">
        <v>92</v>
      </c>
      <c r="D26" s="14" t="s">
        <v>77</v>
      </c>
      <c r="E26" s="14" t="s">
        <v>78</v>
      </c>
      <c r="F26" s="37">
        <v>50000</v>
      </c>
      <c r="G26" s="23">
        <v>47005000</v>
      </c>
      <c r="H26" s="23">
        <v>2.2599999999999998</v>
      </c>
      <c r="J26" s="31"/>
      <c r="K26" s="31"/>
    </row>
    <row r="27" spans="2:11" s="5" customFormat="1" ht="35.25" customHeight="1" x14ac:dyDescent="0.25">
      <c r="B27" s="11" t="s">
        <v>5</v>
      </c>
      <c r="C27" s="13"/>
      <c r="D27" s="13"/>
      <c r="E27" s="13"/>
      <c r="F27" s="38"/>
      <c r="G27" s="23">
        <f>SUM($G$17:$G$26)</f>
        <v>192802310.23000002</v>
      </c>
      <c r="H27" s="23">
        <f>(G27/$O$2) *100</f>
        <v>9.2882455681641076</v>
      </c>
      <c r="J27" s="31"/>
      <c r="K27" s="31"/>
    </row>
    <row r="28" spans="2:11" s="5" customFormat="1" ht="35.25" customHeight="1" x14ac:dyDescent="0.25">
      <c r="B28" s="12" t="s">
        <v>15</v>
      </c>
      <c r="C28" s="13"/>
      <c r="D28" s="13"/>
      <c r="E28" s="13"/>
      <c r="F28" s="38"/>
      <c r="G28" s="23"/>
      <c r="H28" s="28"/>
      <c r="J28" s="31"/>
      <c r="K28" s="31"/>
    </row>
    <row r="29" spans="2:11" s="5" customFormat="1" ht="35.25" customHeight="1" x14ac:dyDescent="0.25">
      <c r="B29" s="11" t="s">
        <v>5</v>
      </c>
      <c r="C29" s="13"/>
      <c r="D29" s="13"/>
      <c r="E29" s="13"/>
      <c r="F29" s="38"/>
      <c r="G29" s="23"/>
      <c r="H29" s="23">
        <f>(G29/$O$2) *100</f>
        <v>0</v>
      </c>
      <c r="J29" s="31"/>
      <c r="K29" s="31"/>
    </row>
    <row r="30" spans="2:11" s="5" customFormat="1" ht="35.25" customHeight="1" x14ac:dyDescent="0.25">
      <c r="B30" s="10" t="s">
        <v>16</v>
      </c>
      <c r="C30" s="13"/>
      <c r="D30" s="13"/>
      <c r="E30" s="13"/>
      <c r="F30" s="38"/>
      <c r="G30" s="23"/>
      <c r="H30" s="28"/>
      <c r="J30" s="31"/>
      <c r="K30" s="31"/>
    </row>
    <row r="31" spans="2:11" s="5" customFormat="1" ht="35.25" customHeight="1" x14ac:dyDescent="0.25">
      <c r="B31" s="11" t="s">
        <v>93</v>
      </c>
      <c r="C31" s="14" t="s">
        <v>94</v>
      </c>
      <c r="D31" s="14" t="s">
        <v>95</v>
      </c>
      <c r="E31" s="14" t="s">
        <v>96</v>
      </c>
      <c r="F31" s="37">
        <v>19300</v>
      </c>
      <c r="G31" s="23">
        <v>18652678</v>
      </c>
      <c r="H31" s="23">
        <v>0.9</v>
      </c>
      <c r="J31" s="31"/>
      <c r="K31" s="31"/>
    </row>
    <row r="32" spans="2:11" s="5" customFormat="1" ht="35.25" customHeight="1" x14ac:dyDescent="0.25">
      <c r="B32" s="11" t="s">
        <v>97</v>
      </c>
      <c r="C32" s="14" t="s">
        <v>98</v>
      </c>
      <c r="D32" s="14" t="s">
        <v>99</v>
      </c>
      <c r="E32" s="14" t="s">
        <v>100</v>
      </c>
      <c r="F32" s="37">
        <v>12050</v>
      </c>
      <c r="G32" s="23">
        <v>10330826.5</v>
      </c>
      <c r="H32" s="23">
        <v>0.5</v>
      </c>
      <c r="J32" s="31"/>
      <c r="K32" s="31"/>
    </row>
    <row r="33" spans="2:11" s="5" customFormat="1" ht="35.25" customHeight="1" x14ac:dyDescent="0.25">
      <c r="B33" s="11" t="s">
        <v>101</v>
      </c>
      <c r="C33" s="14" t="s">
        <v>102</v>
      </c>
      <c r="D33" s="14" t="s">
        <v>103</v>
      </c>
      <c r="E33" s="14" t="s">
        <v>104</v>
      </c>
      <c r="F33" s="37">
        <v>22400</v>
      </c>
      <c r="G33" s="23">
        <v>15765792</v>
      </c>
      <c r="H33" s="23">
        <v>0.76</v>
      </c>
      <c r="J33" s="31"/>
      <c r="K33" s="31"/>
    </row>
    <row r="34" spans="2:11" s="5" customFormat="1" ht="35.25" customHeight="1" x14ac:dyDescent="0.25">
      <c r="B34" s="11" t="s">
        <v>105</v>
      </c>
      <c r="C34" s="14" t="s">
        <v>106</v>
      </c>
      <c r="D34" s="14" t="s">
        <v>107</v>
      </c>
      <c r="E34" s="14" t="s">
        <v>108</v>
      </c>
      <c r="F34" s="37">
        <v>27845</v>
      </c>
      <c r="G34" s="23">
        <v>27793208.300000001</v>
      </c>
      <c r="H34" s="23">
        <v>1.34</v>
      </c>
      <c r="J34" s="31"/>
      <c r="K34" s="31"/>
    </row>
    <row r="35" spans="2:11" s="5" customFormat="1" ht="35.25" customHeight="1" x14ac:dyDescent="0.25">
      <c r="B35" s="11" t="s">
        <v>109</v>
      </c>
      <c r="C35" s="14" t="s">
        <v>110</v>
      </c>
      <c r="D35" s="14" t="s">
        <v>111</v>
      </c>
      <c r="E35" s="14" t="s">
        <v>112</v>
      </c>
      <c r="F35" s="37">
        <v>30171</v>
      </c>
      <c r="G35" s="23">
        <v>7412260.4299999997</v>
      </c>
      <c r="H35" s="23">
        <v>0.36</v>
      </c>
      <c r="J35" s="31"/>
      <c r="K35" s="31"/>
    </row>
    <row r="36" spans="2:11" s="5" customFormat="1" ht="35.25" customHeight="1" x14ac:dyDescent="0.25">
      <c r="B36" s="11" t="s">
        <v>113</v>
      </c>
      <c r="C36" s="14" t="s">
        <v>114</v>
      </c>
      <c r="D36" s="14" t="s">
        <v>115</v>
      </c>
      <c r="E36" s="14" t="s">
        <v>116</v>
      </c>
      <c r="F36" s="37">
        <v>19000</v>
      </c>
      <c r="G36" s="23">
        <v>16449820</v>
      </c>
      <c r="H36" s="23">
        <v>0.79</v>
      </c>
      <c r="J36" s="31"/>
      <c r="K36" s="31"/>
    </row>
    <row r="37" spans="2:11" s="5" customFormat="1" ht="35.25" customHeight="1" x14ac:dyDescent="0.25">
      <c r="B37" s="11" t="s">
        <v>117</v>
      </c>
      <c r="C37" s="14" t="s">
        <v>118</v>
      </c>
      <c r="D37" s="14" t="s">
        <v>119</v>
      </c>
      <c r="E37" s="14" t="s">
        <v>120</v>
      </c>
      <c r="F37" s="37">
        <v>3735</v>
      </c>
      <c r="G37" s="23">
        <v>3645994.95</v>
      </c>
      <c r="H37" s="23">
        <v>0.18</v>
      </c>
      <c r="J37" s="31"/>
      <c r="K37" s="31"/>
    </row>
    <row r="38" spans="2:11" s="5" customFormat="1" ht="35.25" customHeight="1" x14ac:dyDescent="0.25">
      <c r="B38" s="11" t="s">
        <v>121</v>
      </c>
      <c r="C38" s="14" t="s">
        <v>122</v>
      </c>
      <c r="D38" s="14" t="s">
        <v>123</v>
      </c>
      <c r="E38" s="14" t="s">
        <v>124</v>
      </c>
      <c r="F38" s="37">
        <v>38735</v>
      </c>
      <c r="G38" s="23">
        <v>38267081.200000003</v>
      </c>
      <c r="H38" s="23">
        <v>1.84</v>
      </c>
      <c r="J38" s="31"/>
      <c r="K38" s="31"/>
    </row>
    <row r="39" spans="2:11" s="5" customFormat="1" ht="35.25" customHeight="1" x14ac:dyDescent="0.25">
      <c r="B39" s="11" t="s">
        <v>125</v>
      </c>
      <c r="C39" s="14" t="s">
        <v>126</v>
      </c>
      <c r="D39" s="14" t="s">
        <v>127</v>
      </c>
      <c r="E39" s="14" t="s">
        <v>128</v>
      </c>
      <c r="F39" s="37">
        <v>70842</v>
      </c>
      <c r="G39" s="23">
        <v>17416505.699999999</v>
      </c>
      <c r="H39" s="23">
        <v>0.84</v>
      </c>
      <c r="J39" s="31"/>
      <c r="K39" s="31"/>
    </row>
    <row r="40" spans="2:11" s="5" customFormat="1" ht="35.25" customHeight="1" x14ac:dyDescent="0.25">
      <c r="B40" s="11" t="s">
        <v>129</v>
      </c>
      <c r="C40" s="14" t="s">
        <v>130</v>
      </c>
      <c r="D40" s="14" t="s">
        <v>95</v>
      </c>
      <c r="E40" s="14" t="s">
        <v>96</v>
      </c>
      <c r="F40" s="37">
        <v>32000</v>
      </c>
      <c r="G40" s="23">
        <v>30057280</v>
      </c>
      <c r="H40" s="23">
        <v>1.45</v>
      </c>
      <c r="J40" s="31"/>
      <c r="K40" s="31"/>
    </row>
    <row r="41" spans="2:11" s="5" customFormat="1" ht="35.25" customHeight="1" x14ac:dyDescent="0.25">
      <c r="B41" s="11" t="s">
        <v>131</v>
      </c>
      <c r="C41" s="14" t="s">
        <v>132</v>
      </c>
      <c r="D41" s="14" t="s">
        <v>103</v>
      </c>
      <c r="E41" s="14" t="s">
        <v>104</v>
      </c>
      <c r="F41" s="37">
        <v>7850</v>
      </c>
      <c r="G41" s="23">
        <v>6943325</v>
      </c>
      <c r="H41" s="23">
        <v>0.33</v>
      </c>
      <c r="J41" s="31"/>
      <c r="K41" s="31"/>
    </row>
    <row r="42" spans="2:11" s="5" customFormat="1" ht="35.25" customHeight="1" x14ac:dyDescent="0.25">
      <c r="B42" s="11" t="s">
        <v>133</v>
      </c>
      <c r="C42" s="14" t="s">
        <v>134</v>
      </c>
      <c r="D42" s="14" t="s">
        <v>111</v>
      </c>
      <c r="E42" s="14" t="s">
        <v>112</v>
      </c>
      <c r="F42" s="37">
        <v>1547</v>
      </c>
      <c r="G42" s="23">
        <v>1461915</v>
      </c>
      <c r="H42" s="23">
        <v>7.0000000000000007E-2</v>
      </c>
      <c r="J42" s="31"/>
      <c r="K42" s="31"/>
    </row>
    <row r="43" spans="2:11" s="5" customFormat="1" ht="35.25" customHeight="1" x14ac:dyDescent="0.25">
      <c r="B43" s="11" t="s">
        <v>135</v>
      </c>
      <c r="C43" s="14" t="s">
        <v>136</v>
      </c>
      <c r="D43" s="14" t="s">
        <v>115</v>
      </c>
      <c r="E43" s="14" t="s">
        <v>116</v>
      </c>
      <c r="F43" s="37">
        <v>88416</v>
      </c>
      <c r="G43" s="23">
        <v>77441806.079999998</v>
      </c>
      <c r="H43" s="23">
        <v>3.73</v>
      </c>
      <c r="J43" s="31"/>
      <c r="K43" s="31"/>
    </row>
    <row r="44" spans="2:11" s="5" customFormat="1" ht="35.25" customHeight="1" x14ac:dyDescent="0.25">
      <c r="B44" s="11" t="s">
        <v>137</v>
      </c>
      <c r="C44" s="14" t="s">
        <v>138</v>
      </c>
      <c r="D44" s="14" t="s">
        <v>139</v>
      </c>
      <c r="E44" s="14" t="s">
        <v>140</v>
      </c>
      <c r="F44" s="37">
        <v>49743</v>
      </c>
      <c r="G44" s="23">
        <v>47706024.149999999</v>
      </c>
      <c r="H44" s="23">
        <v>2.2999999999999998</v>
      </c>
      <c r="J44" s="31"/>
      <c r="K44" s="31"/>
    </row>
    <row r="45" spans="2:11" s="5" customFormat="1" ht="35.25" customHeight="1" x14ac:dyDescent="0.25">
      <c r="B45" s="11" t="s">
        <v>141</v>
      </c>
      <c r="C45" s="14" t="s">
        <v>142</v>
      </c>
      <c r="D45" s="14" t="s">
        <v>143</v>
      </c>
      <c r="E45" s="14" t="s">
        <v>144</v>
      </c>
      <c r="F45" s="37">
        <v>22549</v>
      </c>
      <c r="G45" s="23">
        <v>2833056.36</v>
      </c>
      <c r="H45" s="23">
        <v>0.14000000000000001</v>
      </c>
      <c r="J45" s="31"/>
      <c r="K45" s="31"/>
    </row>
    <row r="46" spans="2:11" s="5" customFormat="1" ht="35.25" customHeight="1" x14ac:dyDescent="0.25">
      <c r="B46" s="11" t="s">
        <v>145</v>
      </c>
      <c r="C46" s="14" t="s">
        <v>146</v>
      </c>
      <c r="D46" s="14" t="s">
        <v>147</v>
      </c>
      <c r="E46" s="14" t="s">
        <v>148</v>
      </c>
      <c r="F46" s="37">
        <v>9150</v>
      </c>
      <c r="G46" s="23">
        <v>8975967</v>
      </c>
      <c r="H46" s="23">
        <v>0.43</v>
      </c>
      <c r="J46" s="31"/>
      <c r="K46" s="31"/>
    </row>
    <row r="47" spans="2:11" s="5" customFormat="1" ht="35.25" customHeight="1" x14ac:dyDescent="0.25">
      <c r="B47" s="11" t="s">
        <v>149</v>
      </c>
      <c r="C47" s="14" t="s">
        <v>150</v>
      </c>
      <c r="D47" s="14" t="s">
        <v>151</v>
      </c>
      <c r="E47" s="14" t="s">
        <v>152</v>
      </c>
      <c r="F47" s="37">
        <v>549</v>
      </c>
      <c r="G47" s="23">
        <v>522066.06</v>
      </c>
      <c r="H47" s="23">
        <v>0.03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103</v>
      </c>
      <c r="E48" s="14" t="s">
        <v>104</v>
      </c>
      <c r="F48" s="37">
        <v>14850</v>
      </c>
      <c r="G48" s="23">
        <v>13041121.5</v>
      </c>
      <c r="H48" s="23">
        <v>0.63</v>
      </c>
      <c r="J48" s="31"/>
      <c r="K48" s="31"/>
    </row>
    <row r="49" spans="2:11" s="5" customFormat="1" ht="35.25" customHeight="1" x14ac:dyDescent="0.25">
      <c r="B49" s="11" t="s">
        <v>155</v>
      </c>
      <c r="C49" s="14" t="s">
        <v>156</v>
      </c>
      <c r="D49" s="14" t="s">
        <v>157</v>
      </c>
      <c r="E49" s="14" t="s">
        <v>158</v>
      </c>
      <c r="F49" s="37">
        <v>39796</v>
      </c>
      <c r="G49" s="23">
        <v>37095841.399999999</v>
      </c>
      <c r="H49" s="23">
        <v>1.79</v>
      </c>
      <c r="J49" s="31"/>
      <c r="K49" s="31"/>
    </row>
    <row r="50" spans="2:11" s="5" customFormat="1" ht="35.25" customHeight="1" x14ac:dyDescent="0.25">
      <c r="B50" s="11" t="s">
        <v>159</v>
      </c>
      <c r="C50" s="14" t="s">
        <v>160</v>
      </c>
      <c r="D50" s="14" t="s">
        <v>115</v>
      </c>
      <c r="E50" s="14" t="s">
        <v>116</v>
      </c>
      <c r="F50" s="37">
        <v>37150</v>
      </c>
      <c r="G50" s="23">
        <v>31562268.5</v>
      </c>
      <c r="H50" s="23">
        <v>1.52</v>
      </c>
      <c r="J50" s="31"/>
      <c r="K50" s="31"/>
    </row>
    <row r="51" spans="2:11" s="5" customFormat="1" ht="35.25" customHeight="1" x14ac:dyDescent="0.25">
      <c r="B51" s="11" t="s">
        <v>161</v>
      </c>
      <c r="C51" s="14" t="s">
        <v>162</v>
      </c>
      <c r="D51" s="14" t="s">
        <v>143</v>
      </c>
      <c r="E51" s="14" t="s">
        <v>144</v>
      </c>
      <c r="F51" s="37">
        <v>27212</v>
      </c>
      <c r="G51" s="23">
        <v>4732438.92</v>
      </c>
      <c r="H51" s="23">
        <v>0.23</v>
      </c>
      <c r="J51" s="31"/>
      <c r="K51" s="31"/>
    </row>
    <row r="52" spans="2:11" s="5" customFormat="1" ht="35.25" customHeight="1" x14ac:dyDescent="0.25">
      <c r="B52" s="11" t="s">
        <v>163</v>
      </c>
      <c r="C52" s="14" t="s">
        <v>164</v>
      </c>
      <c r="D52" s="14" t="s">
        <v>139</v>
      </c>
      <c r="E52" s="14" t="s">
        <v>140</v>
      </c>
      <c r="F52" s="37">
        <v>40000</v>
      </c>
      <c r="G52" s="23">
        <v>40187200</v>
      </c>
      <c r="H52" s="23">
        <v>1.94</v>
      </c>
      <c r="J52" s="31"/>
      <c r="K52" s="31"/>
    </row>
    <row r="53" spans="2:11" s="5" customFormat="1" ht="35.25" customHeight="1" x14ac:dyDescent="0.25">
      <c r="B53" s="11" t="s">
        <v>165</v>
      </c>
      <c r="C53" s="14" t="s">
        <v>166</v>
      </c>
      <c r="D53" s="14" t="s">
        <v>115</v>
      </c>
      <c r="E53" s="14" t="s">
        <v>116</v>
      </c>
      <c r="F53" s="37">
        <v>380</v>
      </c>
      <c r="G53" s="23">
        <v>348608.2</v>
      </c>
      <c r="H53" s="23">
        <v>0.02</v>
      </c>
      <c r="J53" s="31"/>
      <c r="K53" s="31"/>
    </row>
    <row r="54" spans="2:11" s="5" customFormat="1" ht="35.25" customHeight="1" x14ac:dyDescent="0.25">
      <c r="B54" s="11" t="s">
        <v>167</v>
      </c>
      <c r="C54" s="14" t="s">
        <v>168</v>
      </c>
      <c r="D54" s="14" t="s">
        <v>169</v>
      </c>
      <c r="E54" s="14" t="s">
        <v>170</v>
      </c>
      <c r="F54" s="37">
        <v>29658</v>
      </c>
      <c r="G54" s="23">
        <v>24633638.219999999</v>
      </c>
      <c r="H54" s="23">
        <v>1.19</v>
      </c>
      <c r="J54" s="31"/>
      <c r="K54" s="31"/>
    </row>
    <row r="55" spans="2:11" s="5" customFormat="1" ht="35.25" customHeight="1" x14ac:dyDescent="0.25">
      <c r="B55" s="11" t="s">
        <v>171</v>
      </c>
      <c r="C55" s="14" t="s">
        <v>172</v>
      </c>
      <c r="D55" s="14" t="s">
        <v>173</v>
      </c>
      <c r="E55" s="14" t="s">
        <v>174</v>
      </c>
      <c r="F55" s="37">
        <v>500</v>
      </c>
      <c r="G55" s="23">
        <v>433175</v>
      </c>
      <c r="H55" s="23">
        <v>0.02</v>
      </c>
      <c r="J55" s="31"/>
      <c r="K55" s="31"/>
    </row>
    <row r="56" spans="2:11" s="5" customFormat="1" ht="35.25" customHeight="1" x14ac:dyDescent="0.25">
      <c r="B56" s="11" t="s">
        <v>175</v>
      </c>
      <c r="C56" s="14" t="s">
        <v>176</v>
      </c>
      <c r="D56" s="14" t="s">
        <v>177</v>
      </c>
      <c r="E56" s="14" t="s">
        <v>178</v>
      </c>
      <c r="F56" s="37">
        <v>50000</v>
      </c>
      <c r="G56" s="23">
        <v>50479000</v>
      </c>
      <c r="H56" s="23">
        <v>2.4300000000000002</v>
      </c>
      <c r="J56" s="31"/>
      <c r="K56" s="31"/>
    </row>
    <row r="57" spans="2:11" s="5" customFormat="1" ht="35.25" customHeight="1" x14ac:dyDescent="0.25">
      <c r="B57" s="11" t="s">
        <v>179</v>
      </c>
      <c r="C57" s="14" t="s">
        <v>180</v>
      </c>
      <c r="D57" s="14" t="s">
        <v>181</v>
      </c>
      <c r="E57" s="14" t="s">
        <v>182</v>
      </c>
      <c r="F57" s="37">
        <v>1421</v>
      </c>
      <c r="G57" s="23">
        <v>1292413.71</v>
      </c>
      <c r="H57" s="23">
        <v>0.06</v>
      </c>
      <c r="J57" s="31"/>
      <c r="K57" s="31"/>
    </row>
    <row r="58" spans="2:11" s="5" customFormat="1" ht="35.25" customHeight="1" x14ac:dyDescent="0.25">
      <c r="B58" s="11" t="s">
        <v>183</v>
      </c>
      <c r="C58" s="14" t="s">
        <v>184</v>
      </c>
      <c r="D58" s="14" t="s">
        <v>185</v>
      </c>
      <c r="E58" s="14" t="s">
        <v>186</v>
      </c>
      <c r="F58" s="37">
        <v>28200</v>
      </c>
      <c r="G58" s="23">
        <v>28414320</v>
      </c>
      <c r="H58" s="23">
        <v>1.37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95</v>
      </c>
      <c r="E59" s="14" t="s">
        <v>96</v>
      </c>
      <c r="F59" s="37">
        <v>39895</v>
      </c>
      <c r="G59" s="23">
        <v>40092480.25</v>
      </c>
      <c r="H59" s="23">
        <v>1.93</v>
      </c>
      <c r="J59" s="31"/>
      <c r="K59" s="31"/>
    </row>
    <row r="60" spans="2:11" s="5" customFormat="1" ht="35.25" customHeight="1" x14ac:dyDescent="0.25">
      <c r="B60" s="11" t="s">
        <v>189</v>
      </c>
      <c r="C60" s="14" t="s">
        <v>190</v>
      </c>
      <c r="D60" s="14" t="s">
        <v>191</v>
      </c>
      <c r="E60" s="14" t="s">
        <v>192</v>
      </c>
      <c r="F60" s="37">
        <v>25694</v>
      </c>
      <c r="G60" s="23">
        <v>24341724.780000001</v>
      </c>
      <c r="H60" s="23">
        <v>1.17</v>
      </c>
      <c r="J60" s="31"/>
      <c r="K60" s="31"/>
    </row>
    <row r="61" spans="2:11" s="5" customFormat="1" ht="35.25" customHeight="1" x14ac:dyDescent="0.25">
      <c r="B61" s="11" t="s">
        <v>193</v>
      </c>
      <c r="C61" s="14" t="s">
        <v>194</v>
      </c>
      <c r="D61" s="14" t="s">
        <v>181</v>
      </c>
      <c r="E61" s="14" t="s">
        <v>182</v>
      </c>
      <c r="F61" s="37">
        <v>1700</v>
      </c>
      <c r="G61" s="23">
        <v>1584672</v>
      </c>
      <c r="H61" s="23">
        <v>0.08</v>
      </c>
      <c r="J61" s="31"/>
      <c r="K61" s="31"/>
    </row>
    <row r="62" spans="2:11" s="5" customFormat="1" ht="35.25" customHeight="1" x14ac:dyDescent="0.25">
      <c r="B62" s="11" t="s">
        <v>195</v>
      </c>
      <c r="C62" s="14" t="s">
        <v>196</v>
      </c>
      <c r="D62" s="14" t="s">
        <v>143</v>
      </c>
      <c r="E62" s="14" t="s">
        <v>144</v>
      </c>
      <c r="F62" s="37">
        <v>42000</v>
      </c>
      <c r="G62" s="23">
        <v>42210420</v>
      </c>
      <c r="H62" s="23">
        <v>2.0299999999999998</v>
      </c>
      <c r="J62" s="31"/>
      <c r="K62" s="31"/>
    </row>
    <row r="63" spans="2:11" s="5" customFormat="1" ht="35.25" customHeight="1" x14ac:dyDescent="0.25">
      <c r="B63" s="11" t="s">
        <v>197</v>
      </c>
      <c r="C63" s="14" t="s">
        <v>198</v>
      </c>
      <c r="D63" s="14" t="s">
        <v>169</v>
      </c>
      <c r="E63" s="14" t="s">
        <v>170</v>
      </c>
      <c r="F63" s="37">
        <v>8200</v>
      </c>
      <c r="G63" s="23">
        <v>8173022</v>
      </c>
      <c r="H63" s="23">
        <v>0.39</v>
      </c>
      <c r="J63" s="31"/>
      <c r="K63" s="31"/>
    </row>
    <row r="64" spans="2:11" s="5" customFormat="1" ht="35.25" customHeight="1" x14ac:dyDescent="0.25">
      <c r="B64" s="11" t="s">
        <v>199</v>
      </c>
      <c r="C64" s="14" t="s">
        <v>200</v>
      </c>
      <c r="D64" s="14" t="s">
        <v>201</v>
      </c>
      <c r="E64" s="14" t="s">
        <v>202</v>
      </c>
      <c r="F64" s="37">
        <v>20050</v>
      </c>
      <c r="G64" s="23">
        <v>20006291</v>
      </c>
      <c r="H64" s="23">
        <v>0.96</v>
      </c>
      <c r="J64" s="31"/>
      <c r="K64" s="31"/>
    </row>
    <row r="65" spans="1:15" s="5" customFormat="1" ht="35.25" customHeight="1" x14ac:dyDescent="0.25">
      <c r="B65" s="11" t="s">
        <v>203</v>
      </c>
      <c r="C65" s="14" t="s">
        <v>204</v>
      </c>
      <c r="D65" s="14" t="s">
        <v>205</v>
      </c>
      <c r="E65" s="14" t="s">
        <v>206</v>
      </c>
      <c r="F65" s="37">
        <v>10000</v>
      </c>
      <c r="G65" s="23">
        <v>3747600</v>
      </c>
      <c r="H65" s="23">
        <v>0.18</v>
      </c>
      <c r="J65" s="31"/>
      <c r="K65" s="31"/>
    </row>
    <row r="66" spans="1:15" s="5" customFormat="1" ht="35.25" customHeight="1" x14ac:dyDescent="0.25">
      <c r="B66" s="11" t="s">
        <v>207</v>
      </c>
      <c r="C66" s="14" t="s">
        <v>208</v>
      </c>
      <c r="D66" s="14" t="s">
        <v>181</v>
      </c>
      <c r="E66" s="14" t="s">
        <v>182</v>
      </c>
      <c r="F66" s="37">
        <v>6000</v>
      </c>
      <c r="G66" s="23">
        <v>5631240</v>
      </c>
      <c r="H66" s="23">
        <v>0.27</v>
      </c>
      <c r="J66" s="31"/>
      <c r="K66" s="31"/>
    </row>
    <row r="67" spans="1:15" s="5" customFormat="1" ht="35.25" customHeight="1" x14ac:dyDescent="0.25">
      <c r="B67" s="11" t="s">
        <v>209</v>
      </c>
      <c r="C67" s="14" t="s">
        <v>210</v>
      </c>
      <c r="D67" s="14" t="s">
        <v>181</v>
      </c>
      <c r="E67" s="14" t="s">
        <v>182</v>
      </c>
      <c r="F67" s="37">
        <v>2732</v>
      </c>
      <c r="G67" s="23">
        <v>2311982.3199999998</v>
      </c>
      <c r="H67" s="23">
        <v>0.11</v>
      </c>
      <c r="J67" s="31"/>
      <c r="K67" s="31"/>
    </row>
    <row r="68" spans="1:15" s="5" customFormat="1" ht="35.25" customHeight="1" x14ac:dyDescent="0.25">
      <c r="B68" s="11" t="s">
        <v>211</v>
      </c>
      <c r="C68" s="14" t="s">
        <v>212</v>
      </c>
      <c r="D68" s="14" t="s">
        <v>181</v>
      </c>
      <c r="E68" s="14" t="s">
        <v>182</v>
      </c>
      <c r="F68" s="37">
        <v>2556</v>
      </c>
      <c r="G68" s="23">
        <v>2265868.44</v>
      </c>
      <c r="H68" s="23">
        <v>0.11</v>
      </c>
      <c r="J68" s="31"/>
      <c r="K68" s="31"/>
    </row>
    <row r="69" spans="1:15" s="7" customFormat="1" ht="35.25" customHeight="1" x14ac:dyDescent="0.25">
      <c r="A69" s="5"/>
      <c r="B69" s="11" t="s">
        <v>213</v>
      </c>
      <c r="C69" s="14" t="s">
        <v>214</v>
      </c>
      <c r="D69" s="14" t="s">
        <v>215</v>
      </c>
      <c r="E69" s="14" t="s">
        <v>216</v>
      </c>
      <c r="F69" s="37">
        <v>46850</v>
      </c>
      <c r="G69" s="23">
        <v>44309793</v>
      </c>
      <c r="H69" s="23">
        <v>2.13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217</v>
      </c>
      <c r="C70" s="14" t="s">
        <v>218</v>
      </c>
      <c r="D70" s="14" t="s">
        <v>95</v>
      </c>
      <c r="E70" s="14" t="s">
        <v>96</v>
      </c>
      <c r="F70" s="37">
        <v>32600</v>
      </c>
      <c r="G70" s="23">
        <v>33018258</v>
      </c>
      <c r="H70" s="23">
        <v>1.59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219</v>
      </c>
      <c r="C71" s="14" t="s">
        <v>220</v>
      </c>
      <c r="D71" s="14" t="s">
        <v>181</v>
      </c>
      <c r="E71" s="14" t="s">
        <v>182</v>
      </c>
      <c r="F71" s="37">
        <v>74700</v>
      </c>
      <c r="G71" s="23">
        <v>76497282</v>
      </c>
      <c r="H71" s="23">
        <v>3.69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221</v>
      </c>
      <c r="C72" s="14" t="s">
        <v>222</v>
      </c>
      <c r="D72" s="14" t="s">
        <v>223</v>
      </c>
      <c r="E72" s="14" t="s">
        <v>224</v>
      </c>
      <c r="F72" s="37">
        <v>20000</v>
      </c>
      <c r="G72" s="23">
        <v>18040000</v>
      </c>
      <c r="H72" s="23">
        <v>0.87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>
        <f>SUM($G$31:$G$72)</f>
        <v>886126265.96999991</v>
      </c>
      <c r="H73" s="23">
        <f>(G73/$O$2) *100</f>
        <v>42.689106540845728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2" t="s">
        <v>27</v>
      </c>
      <c r="C74" s="16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9</v>
      </c>
      <c r="C76" s="13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10</v>
      </c>
      <c r="C78" s="13"/>
      <c r="D78" s="13"/>
      <c r="E78" s="13"/>
      <c r="F78" s="38"/>
      <c r="G78" s="23"/>
      <c r="H78" s="23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0" t="s">
        <v>28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0" t="s">
        <v>32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2" t="s">
        <v>29</v>
      </c>
      <c r="C84" s="13"/>
      <c r="D84" s="13"/>
      <c r="E84" s="13"/>
      <c r="F84" s="38"/>
      <c r="G84" s="23"/>
      <c r="H84" s="29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225</v>
      </c>
      <c r="C85" s="14"/>
      <c r="D85" s="14" t="s">
        <v>226</v>
      </c>
      <c r="E85" s="14" t="s">
        <v>227</v>
      </c>
      <c r="F85" s="37"/>
      <c r="G85" s="23">
        <v>50808868.840000004</v>
      </c>
      <c r="H85" s="23">
        <v>2.4500000000000002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228</v>
      </c>
      <c r="C86" s="14"/>
      <c r="D86" s="14" t="s">
        <v>229</v>
      </c>
      <c r="E86" s="14" t="s">
        <v>224</v>
      </c>
      <c r="F86" s="37"/>
      <c r="G86" s="23">
        <v>165211689.37</v>
      </c>
      <c r="H86" s="23">
        <v>7.96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230</v>
      </c>
      <c r="C87" s="14"/>
      <c r="D87" s="14" t="s">
        <v>223</v>
      </c>
      <c r="E87" s="14" t="s">
        <v>224</v>
      </c>
      <c r="F87" s="37"/>
      <c r="G87" s="23">
        <v>85437.03</v>
      </c>
      <c r="H87" s="23"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>
        <f>SUM($G$85:$G$87)</f>
        <v>216105995.24000001</v>
      </c>
      <c r="H88" s="23">
        <f>(G88/$O$2) *100</f>
        <v>10.410899901288095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2" t="s">
        <v>30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5</v>
      </c>
      <c r="C90" s="13"/>
      <c r="D90" s="13"/>
      <c r="E90" s="13"/>
      <c r="F90" s="38"/>
      <c r="G90" s="23"/>
      <c r="H90" s="23">
        <f>(G90/$O$2) *100</f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0" t="s">
        <v>11</v>
      </c>
      <c r="C91" s="13"/>
      <c r="D91" s="13"/>
      <c r="E91" s="13"/>
      <c r="F91" s="38"/>
      <c r="G91" s="23"/>
      <c r="H91" s="28"/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5</v>
      </c>
      <c r="C92" s="13"/>
      <c r="D92" s="13"/>
      <c r="E92" s="13"/>
      <c r="F92" s="38"/>
      <c r="G92" s="23"/>
      <c r="H92" s="23">
        <f>(G92/$O$2) *100</f>
        <v>0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0" t="s">
        <v>25</v>
      </c>
      <c r="C93" s="13"/>
      <c r="D93" s="13"/>
      <c r="E93" s="13"/>
      <c r="F93" s="38"/>
      <c r="G93" s="23"/>
      <c r="H93" s="28"/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231</v>
      </c>
      <c r="C94" s="14"/>
      <c r="D94" s="14" t="s">
        <v>232</v>
      </c>
      <c r="E94" s="14" t="s">
        <v>233</v>
      </c>
      <c r="F94" s="37"/>
      <c r="G94" s="23">
        <v>187112.49</v>
      </c>
      <c r="H94" s="23">
        <v>0.01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>
        <f>SUM($G$94)</f>
        <v>187112.49</v>
      </c>
      <c r="H95" s="23">
        <f>(G95/$O$2) *100</f>
        <v>9.0141386475991857E-3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17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18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26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22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19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31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/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0" t="s">
        <v>20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234</v>
      </c>
      <c r="C109" s="14"/>
      <c r="D109" s="14" t="s">
        <v>223</v>
      </c>
      <c r="E109" s="14" t="s">
        <v>224</v>
      </c>
      <c r="F109" s="37"/>
      <c r="G109" s="23">
        <v>59995.360000000001</v>
      </c>
      <c r="H109" s="23">
        <v>0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5</v>
      </c>
      <c r="C110" s="13"/>
      <c r="D110" s="13"/>
      <c r="E110" s="13"/>
      <c r="F110" s="38"/>
      <c r="G110" s="23">
        <f>SUM($G$109)</f>
        <v>59995.360000000001</v>
      </c>
      <c r="H110" s="23">
        <f>(G110/$O$2) *100</f>
        <v>2.8902746858460717E-3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0" t="s">
        <v>34</v>
      </c>
      <c r="C111" s="13"/>
      <c r="D111" s="13"/>
      <c r="E111" s="13"/>
      <c r="F111" s="38"/>
      <c r="G111" s="23"/>
      <c r="H111" s="28"/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1" t="s">
        <v>5</v>
      </c>
      <c r="C112" s="13"/>
      <c r="D112" s="13"/>
      <c r="E112" s="13"/>
      <c r="F112" s="38"/>
      <c r="G112" s="23"/>
      <c r="H112" s="23">
        <f>(G112/$O$2) *100</f>
        <v>0</v>
      </c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7"/>
      <c r="B113" s="10" t="s">
        <v>23</v>
      </c>
      <c r="C113" s="15"/>
      <c r="D113" s="15"/>
      <c r="E113" s="15"/>
      <c r="F113" s="39"/>
      <c r="G113" s="24">
        <f>G112+G110+G107+G105+G103+G101+G99+G97+G95+G92+G90+G88+G83+G81+G79+G77+G75+G73+G29+G27+G15</f>
        <v>2075766718.4300001</v>
      </c>
      <c r="H113" s="24">
        <v>100</v>
      </c>
      <c r="I113" s="7"/>
      <c r="J113" s="33">
        <v>2075766718.4300001</v>
      </c>
      <c r="K113" s="17">
        <f>ROUND(G113,2)-ROUND(J113,2)</f>
        <v>0</v>
      </c>
      <c r="L113" s="7"/>
      <c r="M113" s="7"/>
      <c r="N113" s="7"/>
      <c r="O113" s="7"/>
    </row>
    <row r="114" spans="1:15" ht="35.25" customHeight="1" x14ac:dyDescent="0.25"/>
    <row r="115" spans="1:15" ht="35.25" customHeight="1" x14ac:dyDescent="0.25"/>
    <row r="116" spans="1:15" ht="35.25" customHeight="1" x14ac:dyDescent="0.25"/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2024-10-11T08:15:19Z</dcterms:modified>
</cp:coreProperties>
</file>