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5-16_портфели\"/>
    </mc:Choice>
  </mc:AlternateContent>
  <xr:revisionPtr revIDLastSave="0" documentId="8_{4296B9F9-DC08-4BC8-8036-ABC2416FAC8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портфеля'!$A$17:$O$29</definedName>
    <definedName name="Report08">'Состав портфеля'!$A$31:$O$31</definedName>
    <definedName name="Report09">'Состав портфеля'!$A$33:$O$74</definedName>
    <definedName name="Report10">'Состав портфеля'!$A$76:$O$76</definedName>
    <definedName name="Report11">'Состав портфеля'!$A$78:$O$78</definedName>
    <definedName name="Report12">'Состав портфеля'!$A$80:$O$80</definedName>
    <definedName name="Report13">'Состав портфеля'!$A$82:$O$82</definedName>
    <definedName name="Report14">'Состав портфеля'!$A$84:$O$84</definedName>
    <definedName name="Report15">'Состав портфеля'!$A$86:$O$89</definedName>
    <definedName name="Report16">'Состав портфеля'!$A$91:$O$92</definedName>
    <definedName name="Report17">'Состав портфеля'!$A$94:$O$94</definedName>
    <definedName name="Report18">'Состав портфеля'!$A$96:$O$97</definedName>
    <definedName name="Report19">'Состав портфеля'!$A$99:$O$99</definedName>
    <definedName name="Report20">'Состав портфеля'!$A$101:$O$101</definedName>
    <definedName name="Report21">'Состав портфеля'!$A$103:$O$103</definedName>
    <definedName name="Report22">'Состав портфеля'!$A$105:$O$105</definedName>
    <definedName name="Report23">'Состав портфеля'!$A$107:$O$107</definedName>
    <definedName name="Report24">'Состав портфеля'!$A$109:$O$110</definedName>
    <definedName name="Report25">'Состав портфеля'!$A$112:$O$112</definedName>
    <definedName name="Report26">'Состав портфеля'!$A$114:$O$114</definedName>
    <definedName name="Report27">'Состав портфеля'!$A$115:$K$115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0" i="12" l="1"/>
  <c r="G97" i="12"/>
  <c r="G92" i="12"/>
  <c r="G115" i="12" s="1"/>
  <c r="K115" i="12" s="1"/>
  <c r="G89" i="12"/>
  <c r="G74" i="12"/>
  <c r="G29" i="12"/>
  <c r="G15" i="12"/>
  <c r="B5" i="9"/>
  <c r="B3" i="12" l="1"/>
  <c r="O1" i="12" l="1"/>
  <c r="O2" i="12" l="1"/>
  <c r="H114" i="12" s="1"/>
  <c r="H110" i="12" l="1"/>
  <c r="H112" i="12"/>
  <c r="H105" i="12"/>
  <c r="H107" i="12"/>
  <c r="H101" i="12"/>
  <c r="H103" i="12"/>
  <c r="H97" i="12"/>
  <c r="H99" i="12"/>
  <c r="H92" i="12"/>
  <c r="H94" i="12"/>
  <c r="H84" i="12"/>
  <c r="H89" i="12"/>
  <c r="H80" i="12"/>
  <c r="H82" i="12"/>
  <c r="H76" i="12"/>
  <c r="H78" i="12"/>
  <c r="H31" i="12"/>
  <c r="H74" i="12"/>
  <c r="H15" i="12"/>
  <c r="H29" i="12"/>
  <c r="B2" i="12"/>
</calcChain>
</file>

<file path=xl/sharedStrings.xml><?xml version="1.0" encoding="utf-8"?>
<sst xmlns="http://schemas.openxmlformats.org/spreadsheetml/2006/main" count="329" uniqueCount="244">
  <si>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</si>
  <si>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</si>
  <si>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</si>
  <si>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</si>
  <si>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</si>
  <si>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</si>
  <si>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</si>
  <si>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</si>
  <si>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</si>
  <si>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</si>
  <si>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</si>
  <si>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</si>
  <si>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</si>
  <si>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</si>
  <si>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</si>
  <si>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</si>
  <si>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</si>
  <si>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</si>
  <si>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</si>
  <si>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</si>
  <si>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</si>
  <si>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</si>
  <si>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</si>
  <si>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</si>
  <si>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</si>
  <si>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</si>
  <si>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</si>
  <si>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</si>
  <si>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</si>
  <si>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</si>
  <si>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</si>
  <si>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</si>
  <si>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</si>
  <si>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</si>
  <si>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</si>
  <si>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</si>
  <si>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</si>
  <si>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</si>
  <si>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</si>
  <si>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</si>
  <si>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</si>
  <si>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</si>
  <si>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</si>
  <si>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27.04.2024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</si>
  <si>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</si>
  <si>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</si>
  <si>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</si>
  <si>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</si>
  <si>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</si>
  <si>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</si>
  <si>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</si>
  <si>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</si>
  <si>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</si>
  <si>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26234RMFS</t>
  </si>
  <si>
    <t>RU000A101QE0</t>
  </si>
  <si>
    <t>26236RMFS</t>
  </si>
  <si>
    <t>RU000A102BT8</t>
  </si>
  <si>
    <t>26237RMFS</t>
  </si>
  <si>
    <t>RU000A1038Z7</t>
  </si>
  <si>
    <t>26243RMFS</t>
  </si>
  <si>
    <t>RU000A106E90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</si>
  <si>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</si>
  <si>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</si>
  <si>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</si>
  <si>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</si>
  <si>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</si>
  <si>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</si>
  <si>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</si>
  <si>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</si>
  <si>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</si>
  <si>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</si>
  <si>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</si>
  <si>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</si>
  <si>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</si>
  <si>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</si>
  <si>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</si>
  <si>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</si>
  <si>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</si>
  <si>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</si>
  <si>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</si>
  <si>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</si>
  <si>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</si>
  <si>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</si>
  <si>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</si>
  <si>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</si>
  <si>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</si>
  <si>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</si>
  <si>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</si>
  <si>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</si>
  <si>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</si>
  <si>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</si>
  <si>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</si>
  <si>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</si>
  <si>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</si>
  <si>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</si>
  <si>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</si>
  <si>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</si>
  <si>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</si>
  <si>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</si>
  <si>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</si>
  <si>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</si>
  <si>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</si>
  <si>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</si>
  <si>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</si>
  <si>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</si>
  <si>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</si>
  <si>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</si>
  <si>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</si>
  <si>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</si>
  <si>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</si>
  <si>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</si>
  <si>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</si>
  <si>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</si>
  <si>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</si>
  <si>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</si>
  <si>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</si>
  <si>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</si>
  <si>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</si>
  <si>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</si>
  <si>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</si>
  <si>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</si>
  <si>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</si>
  <si>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</si>
  <si>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</si>
  <si>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</si>
  <si>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</si>
  <si>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</si>
  <si>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</si>
  <si>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</si>
  <si>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</si>
  <si>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</si>
  <si>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</si>
  <si>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</si>
  <si>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</si>
  <si>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</si>
  <si>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</si>
  <si>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</si>
  <si>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</si>
  <si>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</si>
  <si>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</si>
  <si>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</si>
  <si>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</si>
  <si>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</si>
  <si>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</si>
  <si>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</si>
  <si>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</si>
  <si>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</si>
  <si>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</si>
  <si>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</si>
  <si>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</si>
  <si>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</si>
  <si>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</si>
  <si>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</si>
  <si>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</si>
  <si>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</si>
  <si>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</si>
  <si>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</si>
  <si>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</si>
  <si>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</si>
  <si>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</si>
  <si>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</si>
  <si>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</si>
  <si>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</si>
  <si>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</si>
  <si>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</si>
  <si>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</si>
  <si>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</si>
  <si>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</si>
  <si>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</si>
  <si>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</si>
  <si>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</si>
  <si>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4B02-06-00005-T-001P</t>
  </si>
  <si>
    <t>RU000A100SZ3</t>
  </si>
  <si>
    <t>4B02-06-00011-T-005P</t>
  </si>
  <si>
    <t>RU000A1086J0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</si>
  <si>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</si>
  <si>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</si>
  <si>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</si>
  <si>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</si>
  <si>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</si>
  <si>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</si>
  <si>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</si>
  <si>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</si>
  <si>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</si>
  <si>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</si>
  <si>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</si>
  <si>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</si>
  <si>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</si>
  <si>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</si>
  <si>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</si>
  <si>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</si>
  <si>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</si>
  <si>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</si>
  <si>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</si>
  <si>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</si>
  <si>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</si>
  <si>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</si>
  <si>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</si>
  <si>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</si>
  <si>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4B02-10-36442-R-001P</t>
  </si>
  <si>
    <t>RU000A108777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</si>
  <si>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</si>
  <si>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</si>
  <si>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</si>
  <si>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</si>
  <si>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</si>
  <si>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</si>
  <si>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</si>
  <si>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</si>
  <si>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</si>
  <si>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</si>
  <si>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</si>
  <si>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</si>
  <si>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</si>
  <si>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</si>
  <si>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</si>
  <si>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</si>
  <si>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</si>
  <si>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</si>
  <si>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</si>
  <si>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</si>
  <si>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</si>
  <si>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</si>
  <si>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</si>
  <si>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</si>
  <si>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</si>
  <si>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</si>
  <si>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</si>
  <si>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</si>
  <si>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</si>
  <si>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</si>
  <si>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</si>
  <si>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</si>
  <si>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</si>
  <si>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</si>
  <si>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</si>
  <si>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</si>
  <si>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АО "Россельхозбанк", 42-1-06/022-2024, 18.04.2024</t>
  </si>
  <si>
    <t>Акционерное общество "Российский Сельскохозяйственный банк"</t>
  </si>
  <si>
    <t>1027700342890</t>
  </si>
  <si>
    <t>Банк ВТБ (ПАО), 12XS3J, 19.07.2023</t>
  </si>
  <si>
    <t>Банк ВТБ (публичное акционерное общество)</t>
  </si>
  <si>
    <t>1027739609391</t>
  </si>
  <si>
    <t>4B02-03-00011-T-006P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</si>
</sst>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45409</v>
      </c>
      <c r="G6" s="3">
        <v>45409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797980730.12</v>
      </c>
      <c r="C7">
        <v>213097334.33000001</v>
      </c>
      <c r="D7">
        <v>783774673.01999998</v>
      </c>
      <c r="H7">
        <v>206724973.91999999</v>
      </c>
      <c r="I7">
        <v>30113606.559999999</v>
      </c>
      <c r="M7">
        <v>91266354.450000003</v>
      </c>
      <c r="N7">
        <v>308</v>
      </c>
    </row>
    <row r="8" spans="1:14" x14ac:dyDescent="0.25">
      <c r="A8" t="s">
        <v>41</v>
      </c>
      <c r="B8">
        <v>2122957672.4000001</v>
      </c>
    </row>
    <row r="9" spans="1:14" x14ac:dyDescent="0.25">
      <c r="A9" t="s">
        <v>42</v>
      </c>
      <c r="B9" s="2" t="s">
        <v>43</v>
      </c>
      <c r="C9">
        <v>2122957672.4000001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2122957672.4000001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45409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27.04.2024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2122957672.4000001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40000</v>
      </c>
      <c r="G7" s="23">
        <v>33688400</v>
      </c>
      <c r="H7" s="23">
        <v>1.59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12861</v>
      </c>
      <c r="G8" s="23">
        <v>11508537.24</v>
      </c>
      <c r="H8" s="23">
        <v>0.54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129320</v>
      </c>
      <c r="G9" s="23">
        <v>117351434</v>
      </c>
      <c r="H9" s="23">
        <v>5.53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50000</v>
      </c>
      <c r="G10" s="23">
        <v>39763000</v>
      </c>
      <c r="H10" s="23">
        <v>1.87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94158768</v>
      </c>
      <c r="H11" s="23">
        <v>4.4400000000000004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34500</v>
      </c>
      <c r="G12" s="23">
        <v>28016070</v>
      </c>
      <c r="H12" s="23">
        <v>1.32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339995</v>
      </c>
      <c r="G13" s="23">
        <v>344292536.80000001</v>
      </c>
      <c r="H13" s="23">
        <v>16.22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129233</v>
      </c>
      <c r="G14" s="23">
        <v>129201984.08</v>
      </c>
      <c r="H14" s="23">
        <v>6.09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797980730.12</v>
      </c>
      <c r="H15" s="23">
        <f>(G15/$O$2) *100</f>
        <v>37.588160164205448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11258100</v>
      </c>
      <c r="H17" s="23">
        <v>0.53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11734037.4</v>
      </c>
      <c r="H18" s="23">
        <v>0.55000000000000004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22991500</v>
      </c>
      <c r="H19" s="23">
        <v>1.08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13707914.1</v>
      </c>
      <c r="H20" s="23">
        <v>0.65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6567933</v>
      </c>
      <c r="H21" s="23">
        <v>0.31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16981131.899999999</v>
      </c>
      <c r="H22" s="23">
        <v>0.8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12946252.5</v>
      </c>
      <c r="H23" s="23">
        <v>0.61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91897</v>
      </c>
      <c r="G24" s="23">
        <v>11513545.390000001</v>
      </c>
      <c r="H24" s="23">
        <v>0.54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461</v>
      </c>
      <c r="G25" s="23">
        <v>227199.24</v>
      </c>
      <c r="H25" s="23">
        <v>0.01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40501620.920000002</v>
      </c>
      <c r="H26" s="23">
        <v>1.91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15645599.880000001</v>
      </c>
      <c r="H27" s="23">
        <v>0.74</v>
      </c>
      <c r="J27" s="31"/>
      <c r="K27" s="31"/>
    </row>
    <row r="28" spans="2:11" s="5" customFormat="1" ht="35.25" customHeight="1" x14ac:dyDescent="0.25">
      <c r="B28" s="11" t="s">
        <v>97</v>
      </c>
      <c r="C28" s="14" t="s">
        <v>98</v>
      </c>
      <c r="D28" s="14" t="s">
        <v>77</v>
      </c>
      <c r="E28" s="14" t="s">
        <v>78</v>
      </c>
      <c r="F28" s="37">
        <v>50000</v>
      </c>
      <c r="G28" s="23">
        <v>49022500</v>
      </c>
      <c r="H28" s="23">
        <v>2.31</v>
      </c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SUM($G$17:$G$28)</f>
        <v>213097334.32999998</v>
      </c>
      <c r="H29" s="23">
        <f>(G29/$O$2) *100</f>
        <v>10.037757092400895</v>
      </c>
      <c r="J29" s="31"/>
      <c r="K29" s="31"/>
    </row>
    <row r="30" spans="2:11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2:11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19300</v>
      </c>
      <c r="G33" s="23">
        <v>19176866</v>
      </c>
      <c r="H33" s="23">
        <v>0.9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12050</v>
      </c>
      <c r="G34" s="23">
        <v>10771133.5</v>
      </c>
      <c r="H34" s="23">
        <v>0.51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22400</v>
      </c>
      <c r="G35" s="23">
        <v>16921408</v>
      </c>
      <c r="H35" s="23">
        <v>0.8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27845</v>
      </c>
      <c r="G36" s="23">
        <v>27215703</v>
      </c>
      <c r="H36" s="23">
        <v>1.28</v>
      </c>
      <c r="J36" s="31"/>
      <c r="K36" s="31"/>
    </row>
    <row r="37" spans="2:11" s="5" customFormat="1" ht="35.25" customHeight="1" x14ac:dyDescent="0.25">
      <c r="B37" s="11" t="s">
        <v>115</v>
      </c>
      <c r="C37" s="14" t="s">
        <v>116</v>
      </c>
      <c r="D37" s="14" t="s">
        <v>117</v>
      </c>
      <c r="E37" s="14" t="s">
        <v>118</v>
      </c>
      <c r="F37" s="37">
        <v>30171</v>
      </c>
      <c r="G37" s="23">
        <v>11217200.66</v>
      </c>
      <c r="H37" s="23">
        <v>0.53</v>
      </c>
      <c r="J37" s="31"/>
      <c r="K37" s="31"/>
    </row>
    <row r="38" spans="2:11" s="5" customFormat="1" ht="35.25" customHeight="1" x14ac:dyDescent="0.25">
      <c r="B38" s="11" t="s">
        <v>119</v>
      </c>
      <c r="C38" s="14" t="s">
        <v>120</v>
      </c>
      <c r="D38" s="14" t="s">
        <v>121</v>
      </c>
      <c r="E38" s="14" t="s">
        <v>122</v>
      </c>
      <c r="F38" s="37">
        <v>19000</v>
      </c>
      <c r="G38" s="23">
        <v>18227840</v>
      </c>
      <c r="H38" s="23">
        <v>0.86</v>
      </c>
      <c r="J38" s="31"/>
      <c r="K38" s="31"/>
    </row>
    <row r="39" spans="2:11" s="5" customFormat="1" ht="35.25" customHeight="1" x14ac:dyDescent="0.25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3735</v>
      </c>
      <c r="G39" s="23">
        <v>3729920.4</v>
      </c>
      <c r="H39" s="23">
        <v>0.18</v>
      </c>
      <c r="J39" s="31"/>
      <c r="K39" s="31"/>
    </row>
    <row r="40" spans="2:11" s="5" customFormat="1" ht="35.25" customHeight="1" x14ac:dyDescent="0.25">
      <c r="B40" s="11" t="s">
        <v>127</v>
      </c>
      <c r="C40" s="14" t="s">
        <v>128</v>
      </c>
      <c r="D40" s="14" t="s">
        <v>129</v>
      </c>
      <c r="E40" s="14" t="s">
        <v>130</v>
      </c>
      <c r="F40" s="37">
        <v>38735</v>
      </c>
      <c r="G40" s="23">
        <v>37516784.25</v>
      </c>
      <c r="H40" s="23">
        <v>1.77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70842</v>
      </c>
      <c r="G41" s="23">
        <v>17111885.100000001</v>
      </c>
      <c r="H41" s="23">
        <v>0.81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109</v>
      </c>
      <c r="E42" s="14" t="s">
        <v>110</v>
      </c>
      <c r="F42" s="37">
        <v>7850</v>
      </c>
      <c r="G42" s="23">
        <v>7249553.5</v>
      </c>
      <c r="H42" s="23">
        <v>0.34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117</v>
      </c>
      <c r="E43" s="14" t="s">
        <v>118</v>
      </c>
      <c r="F43" s="37">
        <v>1547</v>
      </c>
      <c r="G43" s="23">
        <v>1452416.42</v>
      </c>
      <c r="H43" s="23">
        <v>7.0000000000000007E-2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121</v>
      </c>
      <c r="E44" s="14" t="s">
        <v>122</v>
      </c>
      <c r="F44" s="37">
        <v>87000</v>
      </c>
      <c r="G44" s="23">
        <v>82045350</v>
      </c>
      <c r="H44" s="23">
        <v>3.86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143</v>
      </c>
      <c r="E45" s="14" t="s">
        <v>144</v>
      </c>
      <c r="F45" s="37">
        <v>49743</v>
      </c>
      <c r="G45" s="23">
        <v>47441391.390000001</v>
      </c>
      <c r="H45" s="23">
        <v>2.23</v>
      </c>
      <c r="J45" s="31"/>
      <c r="K45" s="31"/>
    </row>
    <row r="46" spans="2:11" s="5" customFormat="1" ht="35.25" customHeight="1" x14ac:dyDescent="0.25">
      <c r="B46" s="11" t="s">
        <v>145</v>
      </c>
      <c r="C46" s="14" t="s">
        <v>146</v>
      </c>
      <c r="D46" s="14" t="s">
        <v>147</v>
      </c>
      <c r="E46" s="14" t="s">
        <v>148</v>
      </c>
      <c r="F46" s="37">
        <v>22549</v>
      </c>
      <c r="G46" s="23">
        <v>2764394.66</v>
      </c>
      <c r="H46" s="23">
        <v>0.13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350</v>
      </c>
      <c r="G47" s="23">
        <v>354291</v>
      </c>
      <c r="H47" s="23">
        <v>0.02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549</v>
      </c>
      <c r="G48" s="23">
        <v>522565.65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109</v>
      </c>
      <c r="E49" s="14" t="s">
        <v>110</v>
      </c>
      <c r="F49" s="37">
        <v>14850</v>
      </c>
      <c r="G49" s="23">
        <v>14128587</v>
      </c>
      <c r="H49" s="23">
        <v>0.67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161</v>
      </c>
      <c r="E50" s="14" t="s">
        <v>162</v>
      </c>
      <c r="F50" s="37">
        <v>52536</v>
      </c>
      <c r="G50" s="23">
        <v>47828249.039999999</v>
      </c>
      <c r="H50" s="23">
        <v>2.25</v>
      </c>
      <c r="J50" s="31"/>
      <c r="K50" s="31"/>
    </row>
    <row r="51" spans="2:11" s="5" customFormat="1" ht="35.25" customHeight="1" x14ac:dyDescent="0.25">
      <c r="B51" s="11" t="s">
        <v>163</v>
      </c>
      <c r="C51" s="14" t="s">
        <v>164</v>
      </c>
      <c r="D51" s="14" t="s">
        <v>165</v>
      </c>
      <c r="E51" s="14" t="s">
        <v>166</v>
      </c>
      <c r="F51" s="37">
        <v>39796</v>
      </c>
      <c r="G51" s="23">
        <v>38176700.759999998</v>
      </c>
      <c r="H51" s="23">
        <v>1.8</v>
      </c>
      <c r="J51" s="31"/>
      <c r="K51" s="31"/>
    </row>
    <row r="52" spans="2:11" s="5" customFormat="1" ht="35.25" customHeight="1" x14ac:dyDescent="0.25">
      <c r="B52" s="11" t="s">
        <v>167</v>
      </c>
      <c r="C52" s="14" t="s">
        <v>168</v>
      </c>
      <c r="D52" s="14" t="s">
        <v>121</v>
      </c>
      <c r="E52" s="14" t="s">
        <v>122</v>
      </c>
      <c r="F52" s="37">
        <v>37150</v>
      </c>
      <c r="G52" s="23">
        <v>32070852</v>
      </c>
      <c r="H52" s="23">
        <v>1.51</v>
      </c>
      <c r="J52" s="31"/>
      <c r="K52" s="31"/>
    </row>
    <row r="53" spans="2:11" s="5" customFormat="1" ht="35.25" customHeight="1" x14ac:dyDescent="0.25">
      <c r="B53" s="11" t="s">
        <v>169</v>
      </c>
      <c r="C53" s="14" t="s">
        <v>170</v>
      </c>
      <c r="D53" s="14" t="s">
        <v>147</v>
      </c>
      <c r="E53" s="14" t="s">
        <v>148</v>
      </c>
      <c r="F53" s="37">
        <v>27212</v>
      </c>
      <c r="G53" s="23">
        <v>9243100.0399999991</v>
      </c>
      <c r="H53" s="23">
        <v>0.44</v>
      </c>
      <c r="J53" s="31"/>
      <c r="K53" s="31"/>
    </row>
    <row r="54" spans="2:11" s="5" customFormat="1" ht="35.25" customHeight="1" x14ac:dyDescent="0.25">
      <c r="B54" s="11" t="s">
        <v>171</v>
      </c>
      <c r="C54" s="14" t="s">
        <v>172</v>
      </c>
      <c r="D54" s="14" t="s">
        <v>121</v>
      </c>
      <c r="E54" s="14" t="s">
        <v>122</v>
      </c>
      <c r="F54" s="37">
        <v>380</v>
      </c>
      <c r="G54" s="23">
        <v>356800</v>
      </c>
      <c r="H54" s="23">
        <v>0.02</v>
      </c>
      <c r="J54" s="31"/>
      <c r="K54" s="31"/>
    </row>
    <row r="55" spans="2:11" s="5" customFormat="1" ht="35.25" customHeight="1" x14ac:dyDescent="0.25">
      <c r="B55" s="11" t="s">
        <v>173</v>
      </c>
      <c r="C55" s="14" t="s">
        <v>174</v>
      </c>
      <c r="D55" s="14" t="s">
        <v>109</v>
      </c>
      <c r="E55" s="14" t="s">
        <v>110</v>
      </c>
      <c r="F55" s="37">
        <v>21200</v>
      </c>
      <c r="G55" s="23">
        <v>21432352</v>
      </c>
      <c r="H55" s="23">
        <v>1.01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29849</v>
      </c>
      <c r="G56" s="23">
        <v>27304074.260000002</v>
      </c>
      <c r="H56" s="23">
        <v>1.29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500</v>
      </c>
      <c r="G57" s="23">
        <v>451330</v>
      </c>
      <c r="H57" s="23">
        <v>0.02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1421</v>
      </c>
      <c r="G58" s="23">
        <v>1298637.69</v>
      </c>
      <c r="H58" s="23">
        <v>0.06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28200</v>
      </c>
      <c r="G59" s="23">
        <v>28435470</v>
      </c>
      <c r="H59" s="23">
        <v>1.34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101</v>
      </c>
      <c r="E60" s="14" t="s">
        <v>102</v>
      </c>
      <c r="F60" s="37">
        <v>39895</v>
      </c>
      <c r="G60" s="23">
        <v>40653005</v>
      </c>
      <c r="H60" s="23">
        <v>1.91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195</v>
      </c>
      <c r="E61" s="14" t="s">
        <v>196</v>
      </c>
      <c r="F61" s="37">
        <v>25694</v>
      </c>
      <c r="G61" s="23">
        <v>25560648.140000001</v>
      </c>
      <c r="H61" s="23">
        <v>1.2</v>
      </c>
      <c r="J61" s="31"/>
      <c r="K61" s="31"/>
    </row>
    <row r="62" spans="2:11" s="5" customFormat="1" ht="35.25" customHeight="1" x14ac:dyDescent="0.25">
      <c r="B62" s="11" t="s">
        <v>197</v>
      </c>
      <c r="C62" s="14" t="s">
        <v>198</v>
      </c>
      <c r="D62" s="14" t="s">
        <v>185</v>
      </c>
      <c r="E62" s="14" t="s">
        <v>186</v>
      </c>
      <c r="F62" s="37">
        <v>1700</v>
      </c>
      <c r="G62" s="23">
        <v>1608829</v>
      </c>
      <c r="H62" s="23">
        <v>0.08</v>
      </c>
      <c r="J62" s="31"/>
      <c r="K62" s="31"/>
    </row>
    <row r="63" spans="2:11" s="5" customFormat="1" ht="35.25" customHeight="1" x14ac:dyDescent="0.25">
      <c r="B63" s="11" t="s">
        <v>199</v>
      </c>
      <c r="C63" s="14" t="s">
        <v>200</v>
      </c>
      <c r="D63" s="14" t="s">
        <v>147</v>
      </c>
      <c r="E63" s="14" t="s">
        <v>148</v>
      </c>
      <c r="F63" s="37">
        <v>42000</v>
      </c>
      <c r="G63" s="23">
        <v>42122220</v>
      </c>
      <c r="H63" s="23">
        <v>1.98</v>
      </c>
      <c r="J63" s="31"/>
      <c r="K63" s="31"/>
    </row>
    <row r="64" spans="2:11" s="5" customFormat="1" ht="35.25" customHeight="1" x14ac:dyDescent="0.25">
      <c r="B64" s="11" t="s">
        <v>201</v>
      </c>
      <c r="C64" s="14" t="s">
        <v>202</v>
      </c>
      <c r="D64" s="14" t="s">
        <v>177</v>
      </c>
      <c r="E64" s="14" t="s">
        <v>178</v>
      </c>
      <c r="F64" s="37">
        <v>8200</v>
      </c>
      <c r="G64" s="23">
        <v>8315866</v>
      </c>
      <c r="H64" s="23">
        <v>0.39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20050</v>
      </c>
      <c r="G65" s="23">
        <v>20093909.5</v>
      </c>
      <c r="H65" s="23">
        <v>0.95</v>
      </c>
      <c r="J65" s="31"/>
      <c r="K65" s="31"/>
    </row>
    <row r="66" spans="1:15" s="5" customFormat="1" ht="35.25" customHeight="1" x14ac:dyDescent="0.25">
      <c r="B66" s="11" t="s">
        <v>207</v>
      </c>
      <c r="C66" s="14" t="s">
        <v>208</v>
      </c>
      <c r="D66" s="14" t="s">
        <v>209</v>
      </c>
      <c r="E66" s="14" t="s">
        <v>210</v>
      </c>
      <c r="F66" s="37">
        <v>10000</v>
      </c>
      <c r="G66" s="23">
        <v>3705800</v>
      </c>
      <c r="H66" s="23">
        <v>0.17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185</v>
      </c>
      <c r="E67" s="14" t="s">
        <v>186</v>
      </c>
      <c r="F67" s="37">
        <v>6000</v>
      </c>
      <c r="G67" s="23">
        <v>5666280</v>
      </c>
      <c r="H67" s="23">
        <v>0.27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185</v>
      </c>
      <c r="E68" s="14" t="s">
        <v>186</v>
      </c>
      <c r="F68" s="37">
        <v>2732</v>
      </c>
      <c r="G68" s="23">
        <v>2474973.44</v>
      </c>
      <c r="H68" s="23">
        <v>0.12</v>
      </c>
      <c r="J68" s="31"/>
      <c r="K68" s="31"/>
    </row>
    <row r="69" spans="1:15" s="7" customFormat="1" ht="35.25" customHeight="1" x14ac:dyDescent="0.25">
      <c r="A69" s="5"/>
      <c r="B69" s="11" t="s">
        <v>215</v>
      </c>
      <c r="C69" s="14" t="s">
        <v>216</v>
      </c>
      <c r="D69" s="14" t="s">
        <v>185</v>
      </c>
      <c r="E69" s="14" t="s">
        <v>186</v>
      </c>
      <c r="F69" s="37">
        <v>2556</v>
      </c>
      <c r="G69" s="23">
        <v>2288974.6800000002</v>
      </c>
      <c r="H69" s="23">
        <v>0.11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217</v>
      </c>
      <c r="C70" s="14" t="s">
        <v>218</v>
      </c>
      <c r="D70" s="14" t="s">
        <v>219</v>
      </c>
      <c r="E70" s="14" t="s">
        <v>220</v>
      </c>
      <c r="F70" s="37">
        <v>46850</v>
      </c>
      <c r="G70" s="23">
        <v>45054239.5</v>
      </c>
      <c r="H70" s="23">
        <v>2.12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221</v>
      </c>
      <c r="C71" s="14" t="s">
        <v>222</v>
      </c>
      <c r="D71" s="14" t="s">
        <v>101</v>
      </c>
      <c r="E71" s="14" t="s">
        <v>102</v>
      </c>
      <c r="F71" s="37">
        <v>32600</v>
      </c>
      <c r="G71" s="23">
        <v>33025756</v>
      </c>
      <c r="H71" s="23">
        <v>1.56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223</v>
      </c>
      <c r="C72" s="14" t="s">
        <v>224</v>
      </c>
      <c r="D72" s="14" t="s">
        <v>225</v>
      </c>
      <c r="E72" s="14" t="s">
        <v>226</v>
      </c>
      <c r="F72" s="37">
        <v>20000</v>
      </c>
      <c r="G72" s="23">
        <v>17694000</v>
      </c>
      <c r="H72" s="23">
        <v>0.83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227</v>
      </c>
      <c r="C73" s="14" t="s">
        <v>228</v>
      </c>
      <c r="D73" s="14" t="s">
        <v>229</v>
      </c>
      <c r="E73" s="14" t="s">
        <v>230</v>
      </c>
      <c r="F73" s="37">
        <v>10700</v>
      </c>
      <c r="G73" s="23">
        <v>11065315.439999999</v>
      </c>
      <c r="H73" s="23">
        <v>0.52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>
        <f>SUM($G$33:$G$73)</f>
        <v>783774673.01999998</v>
      </c>
      <c r="H74" s="23">
        <f>(G74/$O$2) *100</f>
        <v>36.918996700200054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27</v>
      </c>
      <c r="C75" s="16"/>
      <c r="D75" s="13"/>
      <c r="E75" s="13"/>
      <c r="F75" s="38"/>
      <c r="G75" s="23"/>
      <c r="H75" s="28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9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10</v>
      </c>
      <c r="C79" s="13"/>
      <c r="D79" s="13"/>
      <c r="E79" s="13"/>
      <c r="F79" s="38"/>
      <c r="G79" s="23"/>
      <c r="H79" s="23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28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0" t="s">
        <v>32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2" t="s">
        <v>29</v>
      </c>
      <c r="C85" s="13"/>
      <c r="D85" s="13"/>
      <c r="E85" s="13"/>
      <c r="F85" s="38"/>
      <c r="G85" s="23"/>
      <c r="H85" s="29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231</v>
      </c>
      <c r="C86" s="14"/>
      <c r="D86" s="14" t="s">
        <v>232</v>
      </c>
      <c r="E86" s="14" t="s">
        <v>233</v>
      </c>
      <c r="F86" s="37"/>
      <c r="G86" s="23">
        <v>51294702.590000004</v>
      </c>
      <c r="H86" s="23">
        <v>2.42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234</v>
      </c>
      <c r="C87" s="14"/>
      <c r="D87" s="14" t="s">
        <v>235</v>
      </c>
      <c r="E87" s="14" t="s">
        <v>226</v>
      </c>
      <c r="F87" s="37"/>
      <c r="G87" s="23">
        <v>154811524.68000001</v>
      </c>
      <c r="H87" s="23">
        <v>7.29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236</v>
      </c>
      <c r="C88" s="14"/>
      <c r="D88" s="14" t="s">
        <v>225</v>
      </c>
      <c r="E88" s="14" t="s">
        <v>226</v>
      </c>
      <c r="F88" s="37"/>
      <c r="G88" s="23">
        <v>618746.65</v>
      </c>
      <c r="H88" s="23">
        <v>0.03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SUM($G$86:$G$88)</f>
        <v>206724973.92000002</v>
      </c>
      <c r="H89" s="23">
        <f>(G89/$O$2) *100</f>
        <v>9.73759282191895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2" t="s">
        <v>30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237</v>
      </c>
      <c r="C91" s="14"/>
      <c r="D91" s="14" t="s">
        <v>238</v>
      </c>
      <c r="E91" s="14" t="s">
        <v>239</v>
      </c>
      <c r="F91" s="37"/>
      <c r="G91" s="23">
        <v>30113606.559999999</v>
      </c>
      <c r="H91" s="23">
        <v>1.42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>
        <f>SUM($G$91)</f>
        <v>30113606.559999999</v>
      </c>
      <c r="H92" s="23">
        <f>(G92/$O$2) *100</f>
        <v>1.4184741858727978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11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25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240</v>
      </c>
      <c r="C96" s="14"/>
      <c r="D96" s="14" t="s">
        <v>241</v>
      </c>
      <c r="E96" s="14" t="s">
        <v>242</v>
      </c>
      <c r="F96" s="37"/>
      <c r="G96" s="23">
        <v>79986.45</v>
      </c>
      <c r="H96" s="23"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>
        <f>SUM($G$96)</f>
        <v>79986.45</v>
      </c>
      <c r="H97" s="23">
        <f>(G97/$O$2) *100</f>
        <v>3.767689343969607E-3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17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18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26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22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19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31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243</v>
      </c>
      <c r="C109" s="14"/>
      <c r="D109" s="14" t="s">
        <v>109</v>
      </c>
      <c r="E109" s="14" t="s">
        <v>110</v>
      </c>
      <c r="F109" s="37"/>
      <c r="G109" s="23">
        <v>91186368</v>
      </c>
      <c r="H109" s="23">
        <v>4.3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>
        <f>SUM($G$109)</f>
        <v>91186368</v>
      </c>
      <c r="H110" s="23">
        <f>(G110/$O$2) *100</f>
        <v>4.2952513460578778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0" t="s">
        <v>20</v>
      </c>
      <c r="C111" s="13"/>
      <c r="D111" s="13"/>
      <c r="E111" s="13"/>
      <c r="F111" s="38"/>
      <c r="G111" s="23"/>
      <c r="H111" s="28"/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/>
      <c r="H112" s="23">
        <f>(G112/$O$2) *100</f>
        <v>0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0" t="s">
        <v>34</v>
      </c>
      <c r="C113" s="13"/>
      <c r="D113" s="13"/>
      <c r="E113" s="13"/>
      <c r="F113" s="38"/>
      <c r="G113" s="23"/>
      <c r="H113" s="28"/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1" t="s">
        <v>5</v>
      </c>
      <c r="C114" s="13"/>
      <c r="D114" s="13"/>
      <c r="E114" s="13"/>
      <c r="F114" s="38"/>
      <c r="G114" s="23"/>
      <c r="H114" s="23">
        <f>(G114/$O$2) *100</f>
        <v>0</v>
      </c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7"/>
      <c r="B115" s="10" t="s">
        <v>23</v>
      </c>
      <c r="C115" s="15"/>
      <c r="D115" s="15"/>
      <c r="E115" s="15"/>
      <c r="F115" s="39"/>
      <c r="G115" s="24">
        <f>G114+G112+G110+G107+G105+G103+G101+G99+G97+G94+G92+G89+G84+G82+G80+G78+G76+G74+G31+G29+G15</f>
        <v>2122957672.4000001</v>
      </c>
      <c r="H115" s="24">
        <v>100</v>
      </c>
      <c r="I115" s="7"/>
      <c r="J115" s="33">
        <v>2122957672.4000001</v>
      </c>
      <c r="K115" s="17">
        <f>ROUND(G115,2)-ROUND(J115,2)</f>
        <v>0</v>
      </c>
      <c r="L115" s="7"/>
      <c r="M115" s="7"/>
      <c r="N115" s="7"/>
      <c r="O115" s="7"/>
    </row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2024-06-10T14:01:01Z</dcterms:modified>
</cp:coreProperties>
</file>