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3-04_портфели\"/>
    </mc:Choice>
  </mc:AlternateContent>
  <xr:revisionPtr revIDLastSave="0" documentId="8_{59D5BDB8-1EED-4355-8F68-76DECC5C23C1}" xr6:coauthVersionLast="36" xr6:coauthVersionMax="36" xr10:uidLastSave="{00000000-0000-0000-0000-000000000000}"/>
  <bookViews>
    <workbookView xWindow="0" yWindow="96" windowWidth="19428" windowHeight="11028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портфеля'!$A$17:$O$29</definedName>
    <definedName name="Report08">'Состав портфеля'!$A$31:$O$31</definedName>
    <definedName name="Report09">'Состав портфеля'!$A$33:$O$75</definedName>
    <definedName name="Report10">'Состав портфеля'!$A$77:$O$77</definedName>
    <definedName name="Report11">'Состав портфеля'!$A$79:$O$79</definedName>
    <definedName name="Report12">'Состав портфеля'!$A$81:$O$81</definedName>
    <definedName name="Report13">'Состав портфеля'!$A$83:$O$83</definedName>
    <definedName name="Report14">'Состав портфеля'!$A$85:$O$85</definedName>
    <definedName name="Report15">'Состав портфеля'!$A$87:$O$90</definedName>
    <definedName name="Report16">'Состав портфеля'!$A$92:$O$92</definedName>
    <definedName name="Report17">'Состав портфеля'!$A$94:$O$94</definedName>
    <definedName name="Report18">'Состав портфеля'!$A$96:$O$97</definedName>
    <definedName name="Report19">'Состав портфеля'!$A$99:$O$99</definedName>
    <definedName name="Report20">'Состав портфеля'!$A$101:$O$101</definedName>
    <definedName name="Report21">'Состав портфеля'!$A$103:$O$103</definedName>
    <definedName name="Report22">'Состав портфеля'!$A$105:$O$105</definedName>
    <definedName name="Report23">'Состав портфеля'!$A$107:$O$107</definedName>
    <definedName name="Report24">'Состав портфеля'!$A$109:$O$110</definedName>
    <definedName name="Report25">'Состав портфеля'!$A$112:$O$113</definedName>
    <definedName name="Report26">'Состав портфеля'!$A$115:$O$115</definedName>
    <definedName name="Report27">'Состав портфеля'!$A$116:$K$116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3" i="12" l="1"/>
  <c r="G116" i="12" s="1"/>
  <c r="K116" i="12" s="1"/>
  <c r="G110" i="12"/>
  <c r="G97" i="12"/>
  <c r="G90" i="12"/>
  <c r="G75" i="12"/>
  <c r="G29" i="12"/>
  <c r="G15" i="12"/>
  <c r="B5" i="9"/>
  <c r="B3" i="12" l="1"/>
  <c r="O1" i="12" l="1"/>
  <c r="O2" i="12" l="1"/>
  <c r="H115" i="12" s="1"/>
  <c r="H110" i="12" l="1"/>
  <c r="H113" i="12"/>
  <c r="H105" i="12"/>
  <c r="H107" i="12"/>
  <c r="H101" i="12"/>
  <c r="H103" i="12"/>
  <c r="H97" i="12"/>
  <c r="H99" i="12"/>
  <c r="H92" i="12"/>
  <c r="H94" i="12"/>
  <c r="H85" i="12"/>
  <c r="H90" i="12"/>
  <c r="H81" i="12"/>
  <c r="H83" i="12"/>
  <c r="H77" i="12"/>
  <c r="H79" i="12"/>
  <c r="H31" i="12"/>
  <c r="H75" i="12"/>
  <c r="H15" i="12"/>
  <c r="H29" i="12"/>
  <c r="B2" i="12"/>
</calcChain>
</file>

<file path=xl/sharedStrings.xml><?xml version="1.0" encoding="utf-8"?>
<sst xmlns="http://schemas.openxmlformats.org/spreadsheetml/2006/main" count="333" uniqueCount="245">
  <si>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</si>
  <si>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</si>
  <si>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</si>
  <si>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</si>
  <si>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</si>
  <si>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</si>
  <si>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</si>
  <si>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</si>
  <si>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</si>
  <si>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</si>
  <si>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</si>
  <si>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</si>
  <si>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</si>
  <si>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</si>
  <si>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</si>
  <si>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</si>
  <si>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</si>
  <si>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</si>
  <si>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</si>
  <si>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</si>
  <si>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</si>
  <si>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</si>
  <si>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</si>
  <si>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</si>
  <si>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</si>
  <si>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</si>
  <si>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</si>
  <si>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</si>
  <si>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</si>
  <si>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</si>
  <si>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</si>
  <si>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</si>
  <si>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</si>
  <si>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</si>
  <si>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</si>
  <si>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SPECDEP\sd1445</t>
  </si>
  <si>
    <t>Симакин Никита Михайлович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</si>
  <si>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</si>
  <si>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</si>
  <si>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</si>
  <si>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</si>
  <si>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</si>
  <si>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</si>
  <si>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31.01.2024</t>
  </si>
  <si>
    <t>Report28</t>
  </si>
  <si>
    <t>Акционерное общество "Негосударственный пенсионный фонд "Авиаполис"</t>
  </si>
  <si>
    <t>Report29</t>
  </si>
  <si>
    <t>24021RMFS</t>
  </si>
  <si>
    <t>RU000A101CK7</t>
  </si>
  <si>
    <t>Министерство финансов Российской Федерации</t>
  </si>
  <si>
    <t>1037739085636</t>
  </si>
  <si>
    <t>26212RMFS</t>
  </si>
  <si>
    <t>RU000A0JTK38</t>
  </si>
  <si>
    <t>26226RMFS</t>
  </si>
  <si>
    <t>RU000A0ZZYW2</t>
  </si>
  <si>
    <t>26236RMFS</t>
  </si>
  <si>
    <t>RU000A102BT8</t>
  </si>
  <si>
    <t>26237RMFS</t>
  </si>
  <si>
    <t>RU000A1038Z7</t>
  </si>
  <si>
    <t>29024RMFS</t>
  </si>
  <si>
    <t>RU000A1066D5</t>
  </si>
  <si>
    <t>29025RMFS</t>
  </si>
  <si>
    <t>RU000A106Z61</t>
  </si>
  <si>
    <t>46023RMFS</t>
  </si>
  <si>
    <t>RU000A0JRTL6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</si>
  <si>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</si>
  <si>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</si>
  <si>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</si>
  <si>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</si>
  <si>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</si>
  <si>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</si>
  <si>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</si>
  <si>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</si>
  <si>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</si>
  <si>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</si>
  <si>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</si>
  <si>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</si>
  <si>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</si>
  <si>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</si>
  <si>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</si>
  <si>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</si>
  <si>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</si>
  <si>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</si>
  <si>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</si>
  <si>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</si>
  <si>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</si>
  <si>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</si>
  <si>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</si>
  <si>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</si>
  <si>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</si>
  <si>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</si>
  <si>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</si>
  <si>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</si>
  <si>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</si>
  <si>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</si>
  <si>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</si>
  <si>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</si>
  <si>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</si>
  <si>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</si>
  <si>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</si>
  <si>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</si>
  <si>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</si>
  <si>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</si>
  <si>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</si>
  <si>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</si>
  <si>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</si>
  <si>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</si>
  <si>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</si>
  <si>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</si>
  <si>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</si>
  <si>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</si>
  <si>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4B02-01-00011-T-006P</t>
  </si>
  <si>
    <t>RU000A106XP1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</si>
  <si>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</si>
  <si>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</si>
  <si>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</si>
  <si>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</si>
  <si>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</si>
  <si>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</si>
  <si>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</si>
  <si>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</si>
  <si>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</si>
  <si>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</si>
  <si>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</si>
  <si>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</si>
  <si>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</si>
  <si>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</si>
  <si>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</si>
  <si>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</si>
  <si>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</si>
  <si>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</si>
  <si>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</si>
  <si>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</si>
  <si>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</si>
  <si>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</si>
  <si>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</si>
  <si>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</si>
  <si>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</si>
  <si>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</si>
  <si>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</si>
  <si>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</si>
  <si>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</si>
  <si>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</si>
  <si>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4B02-03-00011-T-006P</t>
  </si>
  <si>
    <t>RU000A1076P8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</si>
  <si>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</si>
  <si>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</si>
  <si>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</si>
  <si>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</si>
  <si>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</si>
  <si>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</si>
  <si>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</si>
  <si>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</si>
  <si>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</si>
  <si>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</si>
  <si>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</si>
  <si>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</si>
  <si>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</si>
  <si>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</si>
  <si>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4B02-04-00122-A-001P</t>
  </si>
  <si>
    <t>RU000A0JXQK2</t>
  </si>
  <si>
    <t>публичное акционерное общество "Нефтяная компания "Роснефть"</t>
  </si>
  <si>
    <t>1027700043502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</si>
  <si>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</si>
  <si>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</si>
  <si>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</si>
  <si>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</si>
  <si>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</si>
  <si>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</si>
  <si>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</si>
  <si>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</si>
  <si>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4B02-06-00296-A-001P</t>
  </si>
  <si>
    <t>RU000A101GZ6</t>
  </si>
  <si>
    <t>Публичное акционерное общество "Уралкалий"</t>
  </si>
  <si>
    <t>1025901702188</t>
  </si>
  <si>
    <t>4B02-06-36393-R-001P</t>
  </si>
  <si>
    <t>RU000A102986</t>
  </si>
  <si>
    <t>Общество с ограниченной ответственностью "СУЭК-Финанс"</t>
  </si>
  <si>
    <t>1107746282687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</si>
  <si>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</si>
  <si>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</si>
  <si>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</si>
  <si>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</si>
  <si>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</si>
  <si>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</si>
  <si>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</si>
  <si>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</si>
  <si>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</si>
  <si>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</si>
  <si>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</si>
  <si>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</si>
  <si>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</si>
  <si>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</si>
  <si>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</si>
  <si>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</si>
  <si>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</si>
  <si>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</si>
  <si>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</si>
  <si>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</si>
  <si>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</si>
  <si>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</si>
  <si>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</si>
  <si>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</si>
  <si>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</si>
  <si>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</si>
  <si>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4B02-14-02209-B-001P</t>
  </si>
  <si>
    <t>RU000A102R73</t>
  </si>
  <si>
    <t>Публичное акционерное общество Банк "Финансовая Корпорация Открытие"</t>
  </si>
  <si>
    <t>1027739019208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</si>
  <si>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</si>
  <si>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</si>
  <si>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</si>
  <si>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</si>
  <si>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</si>
  <si>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</si>
  <si>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</si>
  <si>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</si>
  <si>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</si>
  <si>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</si>
  <si>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</si>
  <si>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</si>
  <si>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</si>
  <si>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</si>
  <si>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</si>
  <si>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</si>
  <si>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4B02-481-01481-B-001P</t>
  </si>
  <si>
    <t>RU000A103KG4</t>
  </si>
  <si>
    <t>Публичное акционерное общество "Сбербанк России"</t>
  </si>
  <si>
    <t>1027700132195</t>
  </si>
  <si>
    <t>4B022001326B</t>
  </si>
  <si>
    <t>RU000A0JXRV7</t>
  </si>
  <si>
    <t>АКЦИОНЕРНОЕ ОБЩЕСТВО "АЛЬФА-БАНК"</t>
  </si>
  <si>
    <t>1027700067328</t>
  </si>
  <si>
    <t>4B024001326B</t>
  </si>
  <si>
    <t>RU000A0ZYU21</t>
  </si>
  <si>
    <t>ПАО Сбербанк, 467702, 15.05.1997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</si>
  <si>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</si>
  <si>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</si>
  <si>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</si>
  <si>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</si>
  <si>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</si>
  <si>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</si>
  <si>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</si>
  <si>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</si>
  <si>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№9038/1869/000464 от 26.01.2024),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</si>
</sst>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45322</v>
      </c>
      <c r="G6" s="3">
        <v>45322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719650920.04999995</v>
      </c>
      <c r="C7">
        <v>255262225.19999999</v>
      </c>
      <c r="D7">
        <v>904889746.02999997</v>
      </c>
      <c r="H7">
        <v>312272067.68000001</v>
      </c>
      <c r="I7">
        <v>0</v>
      </c>
      <c r="M7">
        <v>13325841.66</v>
      </c>
      <c r="N7">
        <v>293</v>
      </c>
    </row>
    <row r="8" spans="1:14" x14ac:dyDescent="0.25">
      <c r="A8" t="s">
        <v>41</v>
      </c>
      <c r="B8">
        <v>2205400800.6199999</v>
      </c>
    </row>
    <row r="9" spans="1:14" x14ac:dyDescent="0.25">
      <c r="A9" t="s">
        <v>42</v>
      </c>
      <c r="B9" s="2" t="s">
        <v>43</v>
      </c>
      <c r="C9">
        <v>2205400800.6199999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2205400800.6199999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45322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31.01.2024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2205400800.6199999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20000</v>
      </c>
      <c r="G7" s="23">
        <v>20064800</v>
      </c>
      <c r="H7" s="23">
        <v>0.91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52462</v>
      </c>
      <c r="G8" s="23">
        <v>45177651.299999997</v>
      </c>
      <c r="H8" s="23">
        <v>2.0499999999999998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12861</v>
      </c>
      <c r="G9" s="23">
        <v>12133067.4</v>
      </c>
      <c r="H9" s="23">
        <v>0.55000000000000004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92104</v>
      </c>
      <c r="G10" s="23">
        <v>75081338.719999999</v>
      </c>
      <c r="H10" s="23">
        <v>3.4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101534816</v>
      </c>
      <c r="H11" s="23">
        <v>4.5999999999999996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339995</v>
      </c>
      <c r="G12" s="23">
        <v>332977503.19999999</v>
      </c>
      <c r="H12" s="23">
        <v>15.1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129233</v>
      </c>
      <c r="G13" s="23">
        <v>129531528.23</v>
      </c>
      <c r="H13" s="23">
        <v>5.87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16600</v>
      </c>
      <c r="G14" s="23">
        <v>3150215.2</v>
      </c>
      <c r="H14" s="23">
        <v>0.14000000000000001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719650920.05000007</v>
      </c>
      <c r="H15" s="23">
        <f>(G15/$O$2) *100</f>
        <v>32.631298576099461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11329905.26</v>
      </c>
      <c r="H17" s="23">
        <v>0.51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11678021.1</v>
      </c>
      <c r="H18" s="23">
        <v>0.53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22713250</v>
      </c>
      <c r="H19" s="23">
        <v>1.03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31649169.600000001</v>
      </c>
      <c r="H20" s="23">
        <v>1.44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8240599</v>
      </c>
      <c r="H21" s="23">
        <v>0.37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16947651</v>
      </c>
      <c r="H22" s="23">
        <v>0.77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13503422.6</v>
      </c>
      <c r="H23" s="23">
        <v>0.61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97247</v>
      </c>
      <c r="G24" s="23">
        <v>12322751.699999999</v>
      </c>
      <c r="H24" s="23">
        <v>0.56000000000000005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470</v>
      </c>
      <c r="G25" s="23">
        <v>232498.75</v>
      </c>
      <c r="H25" s="23">
        <v>0.01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60327106.640000001</v>
      </c>
      <c r="H26" s="23">
        <v>2.74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15625849.550000001</v>
      </c>
      <c r="H27" s="23">
        <v>0.71</v>
      </c>
      <c r="J27" s="31"/>
      <c r="K27" s="31"/>
    </row>
    <row r="28" spans="2:11" s="5" customFormat="1" ht="35.25" customHeight="1" x14ac:dyDescent="0.25">
      <c r="B28" s="11" t="s">
        <v>97</v>
      </c>
      <c r="C28" s="14" t="s">
        <v>98</v>
      </c>
      <c r="D28" s="14" t="s">
        <v>77</v>
      </c>
      <c r="E28" s="14" t="s">
        <v>78</v>
      </c>
      <c r="F28" s="37">
        <v>50000</v>
      </c>
      <c r="G28" s="23">
        <v>50692000</v>
      </c>
      <c r="H28" s="23">
        <v>2.2999999999999998</v>
      </c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SUM($G$17:$G$28)</f>
        <v>255262225.20000002</v>
      </c>
      <c r="H29" s="23">
        <f>(G29/$O$2) *100</f>
        <v>11.574414280081818</v>
      </c>
      <c r="J29" s="31"/>
      <c r="K29" s="31"/>
    </row>
    <row r="30" spans="2:11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2:11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19300</v>
      </c>
      <c r="G33" s="23">
        <v>18790673</v>
      </c>
      <c r="H33" s="23">
        <v>0.85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12050</v>
      </c>
      <c r="G34" s="23">
        <v>10811019</v>
      </c>
      <c r="H34" s="23">
        <v>0.49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22400</v>
      </c>
      <c r="G35" s="23">
        <v>16593920</v>
      </c>
      <c r="H35" s="23">
        <v>0.75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109</v>
      </c>
      <c r="E36" s="14" t="s">
        <v>110</v>
      </c>
      <c r="F36" s="37">
        <v>14300</v>
      </c>
      <c r="G36" s="23">
        <v>14292564</v>
      </c>
      <c r="H36" s="23">
        <v>0.65</v>
      </c>
      <c r="J36" s="31"/>
      <c r="K36" s="31"/>
    </row>
    <row r="37" spans="2:11" s="5" customFormat="1" ht="35.25" customHeight="1" x14ac:dyDescent="0.25">
      <c r="B37" s="11" t="s">
        <v>113</v>
      </c>
      <c r="C37" s="14" t="s">
        <v>114</v>
      </c>
      <c r="D37" s="14" t="s">
        <v>115</v>
      </c>
      <c r="E37" s="14" t="s">
        <v>116</v>
      </c>
      <c r="F37" s="37">
        <v>27845</v>
      </c>
      <c r="G37" s="23">
        <v>27541767.949999999</v>
      </c>
      <c r="H37" s="23">
        <v>1.25</v>
      </c>
      <c r="J37" s="31"/>
      <c r="K37" s="31"/>
    </row>
    <row r="38" spans="2:11" s="5" customFormat="1" ht="35.25" customHeight="1" x14ac:dyDescent="0.25">
      <c r="B38" s="11" t="s">
        <v>117</v>
      </c>
      <c r="C38" s="14" t="s">
        <v>118</v>
      </c>
      <c r="D38" s="14" t="s">
        <v>119</v>
      </c>
      <c r="E38" s="14" t="s">
        <v>120</v>
      </c>
      <c r="F38" s="37">
        <v>30171</v>
      </c>
      <c r="G38" s="23">
        <v>14877320.1</v>
      </c>
      <c r="H38" s="23">
        <v>0.67</v>
      </c>
      <c r="J38" s="31"/>
      <c r="K38" s="31"/>
    </row>
    <row r="39" spans="2:11" s="5" customFormat="1" ht="35.25" customHeight="1" x14ac:dyDescent="0.25">
      <c r="B39" s="11" t="s">
        <v>121</v>
      </c>
      <c r="C39" s="14" t="s">
        <v>122</v>
      </c>
      <c r="D39" s="14" t="s">
        <v>123</v>
      </c>
      <c r="E39" s="14" t="s">
        <v>124</v>
      </c>
      <c r="F39" s="37">
        <v>19000</v>
      </c>
      <c r="G39" s="23">
        <v>18053610</v>
      </c>
      <c r="H39" s="23">
        <v>0.82</v>
      </c>
      <c r="J39" s="31"/>
      <c r="K39" s="31"/>
    </row>
    <row r="40" spans="2:11" s="5" customFormat="1" ht="35.25" customHeight="1" x14ac:dyDescent="0.25">
      <c r="B40" s="11" t="s">
        <v>125</v>
      </c>
      <c r="C40" s="14" t="s">
        <v>126</v>
      </c>
      <c r="D40" s="14" t="s">
        <v>127</v>
      </c>
      <c r="E40" s="14" t="s">
        <v>128</v>
      </c>
      <c r="F40" s="37">
        <v>3735</v>
      </c>
      <c r="G40" s="23">
        <v>3598448.4</v>
      </c>
      <c r="H40" s="23">
        <v>0.16</v>
      </c>
      <c r="J40" s="31"/>
      <c r="K40" s="31"/>
    </row>
    <row r="41" spans="2:11" s="5" customFormat="1" ht="35.25" customHeight="1" x14ac:dyDescent="0.25">
      <c r="B41" s="11" t="s">
        <v>129</v>
      </c>
      <c r="C41" s="14" t="s">
        <v>130</v>
      </c>
      <c r="D41" s="14" t="s">
        <v>131</v>
      </c>
      <c r="E41" s="14" t="s">
        <v>132</v>
      </c>
      <c r="F41" s="37">
        <v>38735</v>
      </c>
      <c r="G41" s="23">
        <v>37716656.850000001</v>
      </c>
      <c r="H41" s="23">
        <v>1.71</v>
      </c>
      <c r="J41" s="31"/>
      <c r="K41" s="31"/>
    </row>
    <row r="42" spans="2:11" s="5" customFormat="1" ht="35.25" customHeight="1" x14ac:dyDescent="0.25">
      <c r="B42" s="11" t="s">
        <v>133</v>
      </c>
      <c r="C42" s="14" t="s">
        <v>134</v>
      </c>
      <c r="D42" s="14" t="s">
        <v>135</v>
      </c>
      <c r="E42" s="14" t="s">
        <v>136</v>
      </c>
      <c r="F42" s="37">
        <v>73043</v>
      </c>
      <c r="G42" s="23">
        <v>35889678.049999997</v>
      </c>
      <c r="H42" s="23">
        <v>1.63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109</v>
      </c>
      <c r="E43" s="14" t="s">
        <v>110</v>
      </c>
      <c r="F43" s="37">
        <v>7850</v>
      </c>
      <c r="G43" s="23">
        <v>7635930.5</v>
      </c>
      <c r="H43" s="23">
        <v>0.35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119</v>
      </c>
      <c r="E44" s="14" t="s">
        <v>120</v>
      </c>
      <c r="F44" s="37">
        <v>1547</v>
      </c>
      <c r="G44" s="23">
        <v>1456748.02</v>
      </c>
      <c r="H44" s="23">
        <v>7.0000000000000007E-2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123</v>
      </c>
      <c r="E45" s="14" t="s">
        <v>124</v>
      </c>
      <c r="F45" s="37">
        <v>87000</v>
      </c>
      <c r="G45" s="23">
        <v>80871720</v>
      </c>
      <c r="H45" s="23">
        <v>3.67</v>
      </c>
      <c r="J45" s="31"/>
      <c r="K45" s="31"/>
    </row>
    <row r="46" spans="2:11" s="5" customFormat="1" ht="35.25" customHeight="1" x14ac:dyDescent="0.25">
      <c r="B46" s="11" t="s">
        <v>143</v>
      </c>
      <c r="C46" s="14" t="s">
        <v>144</v>
      </c>
      <c r="D46" s="14" t="s">
        <v>109</v>
      </c>
      <c r="E46" s="14" t="s">
        <v>110</v>
      </c>
      <c r="F46" s="37">
        <v>88400</v>
      </c>
      <c r="G46" s="23">
        <v>91730729.010000005</v>
      </c>
      <c r="H46" s="23">
        <v>4.16</v>
      </c>
      <c r="J46" s="31"/>
      <c r="K46" s="31"/>
    </row>
    <row r="47" spans="2:11" s="5" customFormat="1" ht="35.25" customHeight="1" x14ac:dyDescent="0.25">
      <c r="B47" s="11" t="s">
        <v>145</v>
      </c>
      <c r="C47" s="14" t="s">
        <v>146</v>
      </c>
      <c r="D47" s="14" t="s">
        <v>147</v>
      </c>
      <c r="E47" s="14" t="s">
        <v>148</v>
      </c>
      <c r="F47" s="37">
        <v>70000</v>
      </c>
      <c r="G47" s="23">
        <v>66612700</v>
      </c>
      <c r="H47" s="23">
        <v>3.02</v>
      </c>
      <c r="J47" s="31"/>
      <c r="K47" s="31"/>
    </row>
    <row r="48" spans="2:11" s="5" customFormat="1" ht="35.25" customHeight="1" x14ac:dyDescent="0.25">
      <c r="B48" s="11" t="s">
        <v>149</v>
      </c>
      <c r="C48" s="14" t="s">
        <v>150</v>
      </c>
      <c r="D48" s="14" t="s">
        <v>151</v>
      </c>
      <c r="E48" s="14" t="s">
        <v>152</v>
      </c>
      <c r="F48" s="37">
        <v>22549</v>
      </c>
      <c r="G48" s="23">
        <v>5470725.6399999997</v>
      </c>
      <c r="H48" s="23">
        <v>0.25</v>
      </c>
      <c r="J48" s="31"/>
      <c r="K48" s="31"/>
    </row>
    <row r="49" spans="2:11" s="5" customFormat="1" ht="35.25" customHeight="1" x14ac:dyDescent="0.25">
      <c r="B49" s="11" t="s">
        <v>153</v>
      </c>
      <c r="C49" s="14" t="s">
        <v>154</v>
      </c>
      <c r="D49" s="14" t="s">
        <v>155</v>
      </c>
      <c r="E49" s="14" t="s">
        <v>156</v>
      </c>
      <c r="F49" s="37">
        <v>549</v>
      </c>
      <c r="G49" s="23">
        <v>511014.69</v>
      </c>
      <c r="H49" s="23">
        <v>0.02</v>
      </c>
      <c r="J49" s="31"/>
      <c r="K49" s="31"/>
    </row>
    <row r="50" spans="2:11" s="5" customFormat="1" ht="35.25" customHeight="1" x14ac:dyDescent="0.25">
      <c r="B50" s="11" t="s">
        <v>157</v>
      </c>
      <c r="C50" s="14" t="s">
        <v>158</v>
      </c>
      <c r="D50" s="14" t="s">
        <v>109</v>
      </c>
      <c r="E50" s="14" t="s">
        <v>110</v>
      </c>
      <c r="F50" s="37">
        <v>14850</v>
      </c>
      <c r="G50" s="23">
        <v>13872573</v>
      </c>
      <c r="H50" s="23">
        <v>0.63</v>
      </c>
      <c r="J50" s="31"/>
      <c r="K50" s="31"/>
    </row>
    <row r="51" spans="2:11" s="5" customFormat="1" ht="35.25" customHeight="1" x14ac:dyDescent="0.25">
      <c r="B51" s="11" t="s">
        <v>159</v>
      </c>
      <c r="C51" s="14" t="s">
        <v>160</v>
      </c>
      <c r="D51" s="14" t="s">
        <v>161</v>
      </c>
      <c r="E51" s="14" t="s">
        <v>162</v>
      </c>
      <c r="F51" s="37">
        <v>52536</v>
      </c>
      <c r="G51" s="23">
        <v>52987284.240000002</v>
      </c>
      <c r="H51" s="23">
        <v>2.4</v>
      </c>
      <c r="J51" s="31"/>
      <c r="K51" s="31"/>
    </row>
    <row r="52" spans="2:11" s="5" customFormat="1" ht="35.25" customHeight="1" x14ac:dyDescent="0.25">
      <c r="B52" s="11" t="s">
        <v>163</v>
      </c>
      <c r="C52" s="14" t="s">
        <v>164</v>
      </c>
      <c r="D52" s="14" t="s">
        <v>165</v>
      </c>
      <c r="E52" s="14" t="s">
        <v>166</v>
      </c>
      <c r="F52" s="37">
        <v>39796</v>
      </c>
      <c r="G52" s="23">
        <v>38543221.920000002</v>
      </c>
      <c r="H52" s="23">
        <v>1.75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123</v>
      </c>
      <c r="E53" s="14" t="s">
        <v>124</v>
      </c>
      <c r="F53" s="37">
        <v>37150</v>
      </c>
      <c r="G53" s="23">
        <v>33455432.5</v>
      </c>
      <c r="H53" s="23">
        <v>1.52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151</v>
      </c>
      <c r="E54" s="14" t="s">
        <v>152</v>
      </c>
      <c r="F54" s="37">
        <v>27212</v>
      </c>
      <c r="G54" s="23">
        <v>13617701.16</v>
      </c>
      <c r="H54" s="23">
        <v>0.62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195</v>
      </c>
      <c r="G55" s="23">
        <v>185326.05</v>
      </c>
      <c r="H55" s="23">
        <v>0.01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18000</v>
      </c>
      <c r="G56" s="23">
        <v>17994420</v>
      </c>
      <c r="H56" s="23">
        <v>0.82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30000</v>
      </c>
      <c r="G57" s="23">
        <v>28635900</v>
      </c>
      <c r="H57" s="23">
        <v>1.3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500</v>
      </c>
      <c r="G58" s="23">
        <v>458460</v>
      </c>
      <c r="H58" s="23">
        <v>0.02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189</v>
      </c>
      <c r="E59" s="14" t="s">
        <v>190</v>
      </c>
      <c r="F59" s="37">
        <v>1421</v>
      </c>
      <c r="G59" s="23">
        <v>1258224.45</v>
      </c>
      <c r="H59" s="23">
        <v>0.06</v>
      </c>
      <c r="J59" s="31"/>
      <c r="K59" s="31"/>
    </row>
    <row r="60" spans="2:11" s="5" customFormat="1" ht="35.25" customHeight="1" x14ac:dyDescent="0.25">
      <c r="B60" s="11" t="s">
        <v>191</v>
      </c>
      <c r="C60" s="14" t="s">
        <v>192</v>
      </c>
      <c r="D60" s="14" t="s">
        <v>101</v>
      </c>
      <c r="E60" s="14" t="s">
        <v>102</v>
      </c>
      <c r="F60" s="37">
        <v>39895</v>
      </c>
      <c r="G60" s="23">
        <v>39368386</v>
      </c>
      <c r="H60" s="23">
        <v>1.79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195</v>
      </c>
      <c r="E61" s="14" t="s">
        <v>196</v>
      </c>
      <c r="F61" s="37">
        <v>50979</v>
      </c>
      <c r="G61" s="23">
        <v>49693819.409999996</v>
      </c>
      <c r="H61" s="23">
        <v>2.25</v>
      </c>
      <c r="J61" s="31"/>
      <c r="K61" s="31"/>
    </row>
    <row r="62" spans="2:11" s="5" customFormat="1" ht="35.25" customHeight="1" x14ac:dyDescent="0.25">
      <c r="B62" s="11" t="s">
        <v>197</v>
      </c>
      <c r="C62" s="14" t="s">
        <v>198</v>
      </c>
      <c r="D62" s="14" t="s">
        <v>189</v>
      </c>
      <c r="E62" s="14" t="s">
        <v>190</v>
      </c>
      <c r="F62" s="37">
        <v>1700</v>
      </c>
      <c r="G62" s="23">
        <v>1681776</v>
      </c>
      <c r="H62" s="23">
        <v>0.08</v>
      </c>
      <c r="J62" s="31"/>
      <c r="K62" s="31"/>
    </row>
    <row r="63" spans="2:11" s="5" customFormat="1" ht="35.25" customHeight="1" x14ac:dyDescent="0.25">
      <c r="B63" s="11" t="s">
        <v>199</v>
      </c>
      <c r="C63" s="14" t="s">
        <v>200</v>
      </c>
      <c r="D63" s="14" t="s">
        <v>181</v>
      </c>
      <c r="E63" s="14" t="s">
        <v>182</v>
      </c>
      <c r="F63" s="37">
        <v>8200</v>
      </c>
      <c r="G63" s="23">
        <v>8324804</v>
      </c>
      <c r="H63" s="23">
        <v>0.38</v>
      </c>
      <c r="J63" s="31"/>
      <c r="K63" s="31"/>
    </row>
    <row r="64" spans="2:11" s="5" customFormat="1" ht="35.25" customHeight="1" x14ac:dyDescent="0.25">
      <c r="B64" s="11" t="s">
        <v>201</v>
      </c>
      <c r="C64" s="14" t="s">
        <v>202</v>
      </c>
      <c r="D64" s="14" t="s">
        <v>203</v>
      </c>
      <c r="E64" s="14" t="s">
        <v>204</v>
      </c>
      <c r="F64" s="37">
        <v>20050</v>
      </c>
      <c r="G64" s="23">
        <v>20191954</v>
      </c>
      <c r="H64" s="23">
        <v>0.92</v>
      </c>
      <c r="J64" s="31"/>
      <c r="K64" s="31"/>
    </row>
    <row r="65" spans="1:15" s="5" customFormat="1" ht="35.25" customHeight="1" x14ac:dyDescent="0.25">
      <c r="B65" s="11" t="s">
        <v>205</v>
      </c>
      <c r="C65" s="14" t="s">
        <v>206</v>
      </c>
      <c r="D65" s="14" t="s">
        <v>207</v>
      </c>
      <c r="E65" s="14" t="s">
        <v>208</v>
      </c>
      <c r="F65" s="37">
        <v>10000</v>
      </c>
      <c r="G65" s="23">
        <v>10273200</v>
      </c>
      <c r="H65" s="23">
        <v>0.47</v>
      </c>
      <c r="J65" s="31"/>
      <c r="K65" s="31"/>
    </row>
    <row r="66" spans="1:15" s="5" customFormat="1" ht="35.25" customHeight="1" x14ac:dyDescent="0.25">
      <c r="B66" s="11" t="s">
        <v>209</v>
      </c>
      <c r="C66" s="14" t="s">
        <v>210</v>
      </c>
      <c r="D66" s="14" t="s">
        <v>211</v>
      </c>
      <c r="E66" s="14" t="s">
        <v>212</v>
      </c>
      <c r="F66" s="37">
        <v>10000</v>
      </c>
      <c r="G66" s="23">
        <v>3636700</v>
      </c>
      <c r="H66" s="23">
        <v>0.16</v>
      </c>
      <c r="J66" s="31"/>
      <c r="K66" s="31"/>
    </row>
    <row r="67" spans="1:15" s="5" customFormat="1" ht="35.25" customHeight="1" x14ac:dyDescent="0.25">
      <c r="B67" s="11" t="s">
        <v>213</v>
      </c>
      <c r="C67" s="14" t="s">
        <v>214</v>
      </c>
      <c r="D67" s="14" t="s">
        <v>189</v>
      </c>
      <c r="E67" s="14" t="s">
        <v>190</v>
      </c>
      <c r="F67" s="37">
        <v>6000</v>
      </c>
      <c r="G67" s="23">
        <v>5593740</v>
      </c>
      <c r="H67" s="23">
        <v>0.25</v>
      </c>
      <c r="J67" s="31"/>
      <c r="K67" s="31"/>
    </row>
    <row r="68" spans="1:15" s="5" customFormat="1" ht="35.25" customHeight="1" x14ac:dyDescent="0.25">
      <c r="B68" s="11" t="s">
        <v>215</v>
      </c>
      <c r="C68" s="14" t="s">
        <v>216</v>
      </c>
      <c r="D68" s="14" t="s">
        <v>189</v>
      </c>
      <c r="E68" s="14" t="s">
        <v>190</v>
      </c>
      <c r="F68" s="37">
        <v>2732</v>
      </c>
      <c r="G68" s="23">
        <v>2412274.04</v>
      </c>
      <c r="H68" s="23">
        <v>0.11</v>
      </c>
      <c r="J68" s="31"/>
      <c r="K68" s="31"/>
    </row>
    <row r="69" spans="1:15" s="7" customFormat="1" ht="35.25" customHeight="1" x14ac:dyDescent="0.25">
      <c r="A69" s="5"/>
      <c r="B69" s="11" t="s">
        <v>217</v>
      </c>
      <c r="C69" s="14" t="s">
        <v>218</v>
      </c>
      <c r="D69" s="14" t="s">
        <v>189</v>
      </c>
      <c r="E69" s="14" t="s">
        <v>190</v>
      </c>
      <c r="F69" s="37">
        <v>2556</v>
      </c>
      <c r="G69" s="23">
        <v>2240845.2000000002</v>
      </c>
      <c r="H69" s="23">
        <v>0.1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219</v>
      </c>
      <c r="C70" s="14" t="s">
        <v>220</v>
      </c>
      <c r="D70" s="14" t="s">
        <v>221</v>
      </c>
      <c r="E70" s="14" t="s">
        <v>222</v>
      </c>
      <c r="F70" s="37">
        <v>46850</v>
      </c>
      <c r="G70" s="23">
        <v>45307229.5</v>
      </c>
      <c r="H70" s="23">
        <v>2.0499999999999998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223</v>
      </c>
      <c r="C71" s="14" t="s">
        <v>224</v>
      </c>
      <c r="D71" s="14" t="s">
        <v>101</v>
      </c>
      <c r="E71" s="14" t="s">
        <v>102</v>
      </c>
      <c r="F71" s="37">
        <v>32600</v>
      </c>
      <c r="G71" s="23">
        <v>33088348</v>
      </c>
      <c r="H71" s="23">
        <v>1.5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225</v>
      </c>
      <c r="C72" s="14" t="s">
        <v>226</v>
      </c>
      <c r="D72" s="14" t="s">
        <v>227</v>
      </c>
      <c r="E72" s="14" t="s">
        <v>228</v>
      </c>
      <c r="F72" s="37">
        <v>20000</v>
      </c>
      <c r="G72" s="23">
        <v>17416000</v>
      </c>
      <c r="H72" s="23">
        <v>0.79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229</v>
      </c>
      <c r="C73" s="14" t="s">
        <v>230</v>
      </c>
      <c r="D73" s="14" t="s">
        <v>231</v>
      </c>
      <c r="E73" s="14" t="s">
        <v>232</v>
      </c>
      <c r="F73" s="37">
        <v>10700</v>
      </c>
      <c r="G73" s="23">
        <v>10746224</v>
      </c>
      <c r="H73" s="23">
        <v>0.49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1" t="s">
        <v>233</v>
      </c>
      <c r="C74" s="14" t="s">
        <v>234</v>
      </c>
      <c r="D74" s="14" t="s">
        <v>231</v>
      </c>
      <c r="E74" s="14" t="s">
        <v>232</v>
      </c>
      <c r="F74" s="37">
        <v>1423</v>
      </c>
      <c r="G74" s="23">
        <v>1450677.35</v>
      </c>
      <c r="H74" s="23">
        <v>7.0000000000000007E-2</v>
      </c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>
        <f>SUM($G$33:$G$74)</f>
        <v>904889746.02999997</v>
      </c>
      <c r="H75" s="23">
        <f>(G75/$O$2) *100</f>
        <v>41.0306256248574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2" t="s">
        <v>27</v>
      </c>
      <c r="C76" s="16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9</v>
      </c>
      <c r="C78" s="13"/>
      <c r="D78" s="13"/>
      <c r="E78" s="13"/>
      <c r="F78" s="38"/>
      <c r="G78" s="23"/>
      <c r="H78" s="28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10</v>
      </c>
      <c r="C80" s="13"/>
      <c r="D80" s="13"/>
      <c r="E80" s="13"/>
      <c r="F80" s="38"/>
      <c r="G80" s="23"/>
      <c r="H80" s="23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28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0" t="s">
        <v>32</v>
      </c>
      <c r="C84" s="13"/>
      <c r="D84" s="13"/>
      <c r="E84" s="13"/>
      <c r="F84" s="38"/>
      <c r="G84" s="23"/>
      <c r="H84" s="28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5</v>
      </c>
      <c r="C85" s="13"/>
      <c r="D85" s="13"/>
      <c r="E85" s="13"/>
      <c r="F85" s="38"/>
      <c r="G85" s="23"/>
      <c r="H85" s="23">
        <f>(G85/$O$2) *100</f>
        <v>0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2" t="s">
        <v>29</v>
      </c>
      <c r="C86" s="13"/>
      <c r="D86" s="13"/>
      <c r="E86" s="13"/>
      <c r="F86" s="38"/>
      <c r="G86" s="23"/>
      <c r="H86" s="29"/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235</v>
      </c>
      <c r="C87" s="14"/>
      <c r="D87" s="14" t="s">
        <v>227</v>
      </c>
      <c r="E87" s="14" t="s">
        <v>228</v>
      </c>
      <c r="F87" s="37"/>
      <c r="G87" s="23">
        <v>51980.66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236</v>
      </c>
      <c r="C88" s="14"/>
      <c r="D88" s="14" t="s">
        <v>237</v>
      </c>
      <c r="E88" s="14" t="s">
        <v>238</v>
      </c>
      <c r="F88" s="37"/>
      <c r="G88" s="23">
        <v>10636685.08</v>
      </c>
      <c r="H88" s="23">
        <v>0.48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1" t="s">
        <v>239</v>
      </c>
      <c r="C89" s="14"/>
      <c r="D89" s="14" t="s">
        <v>240</v>
      </c>
      <c r="E89" s="14" t="s">
        <v>228</v>
      </c>
      <c r="F89" s="37"/>
      <c r="G89" s="23">
        <v>301583401.94</v>
      </c>
      <c r="H89" s="23">
        <v>13.67</v>
      </c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>
        <f>SUM($G$87:$G$89)</f>
        <v>312272067.68000001</v>
      </c>
      <c r="H90" s="23">
        <f>(G90/$O$2) *100</f>
        <v>14.159424789916264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2" t="s">
        <v>30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/>
      <c r="H92" s="23">
        <f>(G92/$O$2) *100</f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11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5</v>
      </c>
      <c r="C94" s="13"/>
      <c r="D94" s="13"/>
      <c r="E94" s="13"/>
      <c r="F94" s="38"/>
      <c r="G94" s="23"/>
      <c r="H94" s="23">
        <f>(G94/$O$2) *100</f>
        <v>0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0" t="s">
        <v>25</v>
      </c>
      <c r="C95" s="13"/>
      <c r="D95" s="13"/>
      <c r="E95" s="13"/>
      <c r="F95" s="38"/>
      <c r="G95" s="23"/>
      <c r="H95" s="28"/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1" t="s">
        <v>241</v>
      </c>
      <c r="C96" s="14"/>
      <c r="D96" s="14" t="s">
        <v>242</v>
      </c>
      <c r="E96" s="14" t="s">
        <v>243</v>
      </c>
      <c r="F96" s="37"/>
      <c r="G96" s="23">
        <v>44734.73</v>
      </c>
      <c r="H96" s="23">
        <v>0</v>
      </c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>
        <f>SUM($G$96)</f>
        <v>44734.73</v>
      </c>
      <c r="H97" s="23">
        <f>(G97/$O$2) *100</f>
        <v>2.0284172376932039E-3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17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18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26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22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19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31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59</v>
      </c>
      <c r="C109" s="14"/>
      <c r="D109" s="14" t="s">
        <v>49</v>
      </c>
      <c r="E109" s="14" t="s">
        <v>50</v>
      </c>
      <c r="F109" s="37"/>
      <c r="G109" s="23">
        <v>12692013.35</v>
      </c>
      <c r="H109" s="23">
        <v>0.57999999999999996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>
        <f>SUM($G$109)</f>
        <v>12692013.35</v>
      </c>
      <c r="H110" s="23">
        <f>(G110/$O$2) *100</f>
        <v>0.57549690498125872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0" t="s">
        <v>20</v>
      </c>
      <c r="C111" s="13"/>
      <c r="D111" s="13"/>
      <c r="E111" s="13"/>
      <c r="F111" s="38"/>
      <c r="G111" s="23"/>
      <c r="H111" s="28"/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244</v>
      </c>
      <c r="C112" s="14"/>
      <c r="D112" s="14" t="s">
        <v>227</v>
      </c>
      <c r="E112" s="14" t="s">
        <v>228</v>
      </c>
      <c r="F112" s="37"/>
      <c r="G112" s="23">
        <v>589093.57999999996</v>
      </c>
      <c r="H112" s="23">
        <v>0.03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5"/>
      <c r="B113" s="11" t="s">
        <v>5</v>
      </c>
      <c r="C113" s="13"/>
      <c r="D113" s="13"/>
      <c r="E113" s="13"/>
      <c r="F113" s="38"/>
      <c r="G113" s="23">
        <f>SUM($G$112)</f>
        <v>589093.57999999996</v>
      </c>
      <c r="H113" s="23">
        <f>(G113/$O$2) *100</f>
        <v>2.671140682611475E-2</v>
      </c>
      <c r="I113" s="5"/>
      <c r="J113" s="31"/>
      <c r="K113" s="31"/>
      <c r="L113" s="5"/>
      <c r="M113" s="5"/>
      <c r="N113" s="5"/>
      <c r="O113" s="5"/>
    </row>
    <row r="114" spans="1:15" ht="35.25" customHeight="1" x14ac:dyDescent="0.25">
      <c r="A114" s="5"/>
      <c r="B114" s="10" t="s">
        <v>34</v>
      </c>
      <c r="C114" s="13"/>
      <c r="D114" s="13"/>
      <c r="E114" s="13"/>
      <c r="F114" s="38"/>
      <c r="G114" s="23"/>
      <c r="H114" s="28"/>
      <c r="I114" s="5"/>
      <c r="J114" s="31"/>
      <c r="K114" s="31"/>
      <c r="L114" s="5"/>
      <c r="M114" s="5"/>
      <c r="N114" s="5"/>
      <c r="O114" s="5"/>
    </row>
    <row r="115" spans="1:15" ht="35.25" customHeight="1" x14ac:dyDescent="0.25">
      <c r="A115" s="5"/>
      <c r="B115" s="11" t="s">
        <v>5</v>
      </c>
      <c r="C115" s="13"/>
      <c r="D115" s="13"/>
      <c r="E115" s="13"/>
      <c r="F115" s="38"/>
      <c r="G115" s="23"/>
      <c r="H115" s="23">
        <f>(G115/$O$2) *100</f>
        <v>0</v>
      </c>
      <c r="I115" s="5"/>
      <c r="J115" s="31"/>
      <c r="K115" s="31"/>
      <c r="L115" s="5"/>
      <c r="M115" s="5"/>
      <c r="N115" s="5"/>
      <c r="O115" s="5"/>
    </row>
    <row r="116" spans="1:15" ht="35.25" customHeight="1" x14ac:dyDescent="0.25">
      <c r="A116" s="7"/>
      <c r="B116" s="10" t="s">
        <v>23</v>
      </c>
      <c r="C116" s="15"/>
      <c r="D116" s="15"/>
      <c r="E116" s="15"/>
      <c r="F116" s="39"/>
      <c r="G116" s="24">
        <f>G115+G113+G110+G107+G105+G103+G101+G99+G97+G94+G92+G90+G85+G83+G81+G79+G77+G75+G31+G29+G15</f>
        <v>2205400800.6199999</v>
      </c>
      <c r="H116" s="24">
        <v>100</v>
      </c>
      <c r="I116" s="7"/>
      <c r="J116" s="33">
        <v>2205400800.6199999</v>
      </c>
      <c r="K116" s="17">
        <f>ROUND(G116,2)-ROUND(J116,2)</f>
        <v>0</v>
      </c>
      <c r="L116" s="7"/>
      <c r="M116" s="7"/>
      <c r="N116" s="7"/>
      <c r="O116" s="7"/>
    </row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Симакин Никита Михайлович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2024-03-04T09:20:15Z</dcterms:modified>
</cp:coreProperties>
</file>