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3-11-07\"/>
    </mc:Choice>
  </mc:AlternateContent>
  <xr:revisionPtr revIDLastSave="0" documentId="8_{3FCE0BBF-151D-4502-BAE0-84782D999954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портфеля'!$A$7:$O$17</definedName>
    <definedName name="Report07">'Состав портфеля'!$A$19:$O$31</definedName>
    <definedName name="Report08">'Состав портфеля'!$A$33:$O$33</definedName>
    <definedName name="Report09">'Состав портфеля'!$A$35:$O$83</definedName>
    <definedName name="Report10">'Состав портфеля'!$A$85:$O$85</definedName>
    <definedName name="Report11">'Состав портфеля'!$A$87:$O$87</definedName>
    <definedName name="Report12">'Состав портфеля'!$A$89:$O$89</definedName>
    <definedName name="Report13">'Состав портфеля'!$A$91:$O$91</definedName>
    <definedName name="Report14">'Состав портфеля'!$A$93:$O$93</definedName>
    <definedName name="Report15">'Состав портфеля'!$A$95:$O$98</definedName>
    <definedName name="Report16">'Состав портфеля'!$A$100:$O$100</definedName>
    <definedName name="Report17">'Состав портфеля'!$A$102:$O$102</definedName>
    <definedName name="Report18">'Состав портфеля'!$A$104:$O$105</definedName>
    <definedName name="Report19">'Состав портфеля'!$A$107:$O$107</definedName>
    <definedName name="Report20">'Состав портфеля'!$A$109:$O$109</definedName>
    <definedName name="Report21">'Состав портфеля'!$A$111:$O$111</definedName>
    <definedName name="Report22">'Состав портфеля'!$A$113:$O$113</definedName>
    <definedName name="Report23">'Состав портфеля'!$A$115:$O$115</definedName>
    <definedName name="Report24">'Состав портфеля'!$A$117:$O$117</definedName>
    <definedName name="Report25">'Состав портфеля'!$A$119:$O$121</definedName>
    <definedName name="Report26">'Состав портфеля'!$A$123:$O$123</definedName>
    <definedName name="Report27">'Состав портфеля'!$A$124:$K$124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21" i="12" l="1"/>
  <c r="G124" i="12" s="1"/>
  <c r="K124" i="12" s="1"/>
  <c r="G105" i="12"/>
  <c r="G98" i="12"/>
  <c r="G83" i="12"/>
  <c r="G31" i="12"/>
  <c r="G17" i="12"/>
  <c r="B5" i="9"/>
  <c r="B3" i="12" l="1"/>
  <c r="O1" i="12" l="1"/>
  <c r="O2" i="12" l="1"/>
  <c r="H123" i="12" s="1"/>
  <c r="H117" i="12" l="1"/>
  <c r="H121" i="12"/>
  <c r="H113" i="12"/>
  <c r="H115" i="12"/>
  <c r="H109" i="12"/>
  <c r="H111" i="12"/>
  <c r="H105" i="12"/>
  <c r="H107" i="12"/>
  <c r="H100" i="12"/>
  <c r="H102" i="12"/>
  <c r="H93" i="12"/>
  <c r="H98" i="12"/>
  <c r="H89" i="12"/>
  <c r="H91" i="12"/>
  <c r="H85" i="12"/>
  <c r="H87" i="12"/>
  <c r="H33" i="12"/>
  <c r="H83" i="12"/>
  <c r="H17" i="12"/>
  <c r="H31" i="12"/>
  <c r="B2" i="12"/>
</calcChain>
</file>

<file path=xl/sharedStrings.xml><?xml version="1.0" encoding="utf-8"?>
<sst xmlns="http://schemas.openxmlformats.org/spreadsheetml/2006/main" count="365" uniqueCount="266">
  <si>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</si>
  <si>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</si>
  <si>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</si>
  <si>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</si>
  <si>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</si>
  <si>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</si>
  <si>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</si>
  <si>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</si>
  <si>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</si>
  <si>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</si>
  <si>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</si>
  <si>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</si>
  <si>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</si>
  <si>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</si>
  <si>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</si>
  <si>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</si>
  <si>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</si>
  <si>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</si>
  <si>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</si>
  <si>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</si>
  <si>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</si>
  <si>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</si>
  <si>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</si>
  <si>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</si>
  <si>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</si>
  <si>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</si>
  <si>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</si>
  <si>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</si>
  <si>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</si>
  <si>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</si>
  <si>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</si>
  <si>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</si>
  <si>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</si>
  <si>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</si>
  <si>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</si>
  <si>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</si>
  <si>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</si>
  <si>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</si>
  <si>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</si>
  <si>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</si>
  <si>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</si>
  <si>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</si>
  <si>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</si>
  <si>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30.09.2023</t>
  </si>
  <si>
    <t>Report28</t>
  </si>
  <si>
    <t>Акционерное общество "Негосударственный пенсионный фонд "Авиаполис"</t>
  </si>
  <si>
    <t>Report29</t>
  </si>
  <si>
    <t>24021RMFS</t>
  </si>
  <si>
    <t>RU000A101CK7</t>
  </si>
  <si>
    <t>Министерство финансов Российской Федерации</t>
  </si>
  <si>
    <t>1037739085636</t>
  </si>
  <si>
    <t>26212RMFS</t>
  </si>
  <si>
    <t>RU000A0JTK38</t>
  </si>
  <si>
    <t>26225RMFS</t>
  </si>
  <si>
    <t>RU000A0ZYUB7</t>
  </si>
  <si>
    <t>26226RMFS</t>
  </si>
  <si>
    <t>RU000A0ZZYW2</t>
  </si>
  <si>
    <t>26227RMFS</t>
  </si>
  <si>
    <t>RU000A1007F4</t>
  </si>
  <si>
    <t>26232RMFS</t>
  </si>
  <si>
    <t>RU000A1014N4</t>
  </si>
  <si>
    <t>26234RMFS</t>
  </si>
  <si>
    <t>RU000A101QE0</t>
  </si>
  <si>
    <t>26236RMFS</t>
  </si>
  <si>
    <t>RU000A102BT8</t>
  </si>
  <si>
    <t>26237RMFS</t>
  </si>
  <si>
    <t>RU000A1038Z7</t>
  </si>
  <si>
    <t>26240RMFS</t>
  </si>
  <si>
    <t>RU000A103BR0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</si>
  <si>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</si>
  <si>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</si>
  <si>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</si>
  <si>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</si>
  <si>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</si>
  <si>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</si>
  <si>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</si>
  <si>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</si>
  <si>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</si>
  <si>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</si>
  <si>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</si>
  <si>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</si>
  <si>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</si>
  <si>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</si>
  <si>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</si>
  <si>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</si>
  <si>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</si>
  <si>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</si>
  <si>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</si>
  <si>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</si>
  <si>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</si>
  <si>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</si>
  <si>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RU35011BEL0</t>
  </si>
  <si>
    <t>RU000A0JXTW1</t>
  </si>
  <si>
    <t>RU35012SAM0</t>
  </si>
  <si>
    <t>RU000A0JWM56</t>
  </si>
  <si>
    <t>Министерство управления финансами Самарской области</t>
  </si>
  <si>
    <t>1026300972444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</si>
  <si>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</si>
  <si>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</si>
  <si>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</si>
  <si>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</si>
  <si>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</si>
  <si>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</si>
  <si>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</si>
  <si>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</si>
  <si>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</si>
  <si>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</si>
  <si>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</si>
  <si>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</si>
  <si>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</si>
  <si>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</si>
  <si>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</si>
  <si>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</si>
  <si>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4B02-01-00011-T-006P</t>
  </si>
  <si>
    <t>RU000A106XP1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</si>
  <si>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</si>
  <si>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</si>
  <si>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</si>
  <si>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</si>
  <si>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</si>
  <si>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</si>
  <si>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</si>
  <si>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</si>
  <si>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</si>
  <si>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</si>
  <si>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</si>
  <si>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</si>
  <si>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4B02-01-20075-F-001P</t>
  </si>
  <si>
    <t>RU000A100BB0</t>
  </si>
  <si>
    <t>Публичное акционерное общество "РУСАЛ Братский алюминиевый завод"</t>
  </si>
  <si>
    <t>1023800836377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</si>
  <si>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</si>
  <si>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</si>
  <si>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</si>
  <si>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</si>
  <si>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</si>
  <si>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</si>
  <si>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</si>
  <si>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</si>
  <si>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</si>
  <si>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</si>
  <si>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</si>
  <si>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</si>
  <si>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4B02-01-65045-D-001P</t>
  </si>
  <si>
    <t>RU000A0JXN05</t>
  </si>
  <si>
    <t>4B02-01-87154-H-002P</t>
  </si>
  <si>
    <t>RU000A1041B2</t>
  </si>
  <si>
    <t>Публичное акционерное общество Группа компаний "Сегежа"</t>
  </si>
  <si>
    <t>1207700498279</t>
  </si>
  <si>
    <t>4B02-02-00011-T-003P</t>
  </si>
  <si>
    <t>RU000A104XR2</t>
  </si>
  <si>
    <t>4B02-02-00011-T-004P</t>
  </si>
  <si>
    <t>RU000A105GU8</t>
  </si>
  <si>
    <t>4B02-02-12414-F-001P</t>
  </si>
  <si>
    <t>RU000A103133</t>
  </si>
  <si>
    <t>4B02-02-16643-A-002P</t>
  </si>
  <si>
    <t>RU000A104W17</t>
  </si>
  <si>
    <t>4B02-02-87154-H-003P</t>
  </si>
  <si>
    <t>RU000A105SP3</t>
  </si>
  <si>
    <t>4B02-03-00822-J-002P</t>
  </si>
  <si>
    <t>RU000A1065S5</t>
  </si>
  <si>
    <t>Публичное акционерное общество "МегаФон"</t>
  </si>
  <si>
    <t>1027809169585</t>
  </si>
  <si>
    <t>4B02-03-36393-R-001P</t>
  </si>
  <si>
    <t>RU000A100VG7</t>
  </si>
  <si>
    <t>Общество с ограниченной ответственностью "СУЭК-Финанс"</t>
  </si>
  <si>
    <t>1107746282687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</si>
  <si>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</si>
  <si>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</si>
  <si>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</si>
  <si>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</si>
  <si>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</si>
  <si>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</si>
  <si>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</si>
  <si>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</si>
  <si>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</si>
  <si>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</si>
  <si>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</si>
  <si>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</si>
  <si>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</si>
  <si>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</si>
  <si>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</si>
  <si>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</si>
  <si>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4B02-04-36393-R-001P</t>
  </si>
  <si>
    <t>RU000A100Y50</t>
  </si>
  <si>
    <t>4B02-04-36442-R-001P</t>
  </si>
  <si>
    <t>RU000A103M10</t>
  </si>
  <si>
    <t>Общество с ограниченной ответственностью "Балтийский лизинг"</t>
  </si>
  <si>
    <t>1027810273545</t>
  </si>
  <si>
    <t>4B02-04-87154-H-002P</t>
  </si>
  <si>
    <t>RU000A104UA4</t>
  </si>
  <si>
    <t>4B02-05-00122-A</t>
  </si>
  <si>
    <t>RU000A0JUCS1</t>
  </si>
  <si>
    <t>4B02-05-87154-H-002P</t>
  </si>
  <si>
    <t>RU000A1053P7</t>
  </si>
  <si>
    <t>4B02-06-00122-A</t>
  </si>
  <si>
    <t>RU000A0JUCR3</t>
  </si>
  <si>
    <t>4B02-06-00146-A-001P</t>
  </si>
  <si>
    <t>RU000A0ZYXV9</t>
  </si>
  <si>
    <t>Публичное акционерное общество "Газпром нефть"</t>
  </si>
  <si>
    <t>1025501701686</t>
  </si>
  <si>
    <t>4B02-06-00296-A-001P</t>
  </si>
  <si>
    <t>RU000A101GZ6</t>
  </si>
  <si>
    <t>Публичное акционерное общество "Уралкалий"</t>
  </si>
  <si>
    <t>1025901702188</t>
  </si>
  <si>
    <t>4B02-06-36393-R-001P</t>
  </si>
  <si>
    <t>RU000A102986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</si>
  <si>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</si>
  <si>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</si>
  <si>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</si>
  <si>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</si>
  <si>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</si>
  <si>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</si>
  <si>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</si>
  <si>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</si>
  <si>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</si>
  <si>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</si>
  <si>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</si>
  <si>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</si>
  <si>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</si>
  <si>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</si>
  <si>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</si>
  <si>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</si>
  <si>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</si>
  <si>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</si>
  <si>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4B02-09-01669-A-001P</t>
  </si>
  <si>
    <t>RU000A1005L6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</si>
  <si>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</si>
  <si>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</si>
  <si>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</si>
  <si>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</si>
  <si>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</si>
  <si>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</si>
  <si>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</si>
  <si>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</si>
  <si>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</si>
  <si>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</si>
  <si>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</si>
  <si>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</si>
  <si>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</si>
  <si>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</si>
  <si>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</si>
  <si>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</si>
  <si>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</si>
  <si>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</si>
  <si>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4B02-481-01481-B-001P</t>
  </si>
  <si>
    <t>RU000A103KG4</t>
  </si>
  <si>
    <t>Публичное акционерное общество "Сбербанк России"</t>
  </si>
  <si>
    <t>1027700132195</t>
  </si>
  <si>
    <t>4B022001326B</t>
  </si>
  <si>
    <t>RU000A0JXRV7</t>
  </si>
  <si>
    <t>АКЦИОНЕРНОЕ ОБЩЕСТВО "АЛЬФА-БАНК"</t>
  </si>
  <si>
    <t>1027700067328</t>
  </si>
  <si>
    <t>4B024001326B</t>
  </si>
  <si>
    <t>RU000A0ZYU21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</si>
  <si>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</si>
  <si>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</si>
  <si>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</si>
  <si>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</si>
  <si>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</si>
  <si>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</si>
  <si>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Банк ВТБ (ПАО), 12XS3J, 19.07.2023</t>
  </si>
  <si>
    <t>Банк ВТБ (публичное акционерное общество)</t>
  </si>
  <si>
    <t>1027739609391</t>
  </si>
  <si>
    <t>Банк ГПБ (АО), М2-4858/2017 (Подтв. №20230929006218 от 29.09.2023), 20.07.2017</t>
  </si>
  <si>
    <t>ПАО Сбербанк, 01869855 (Подтв. №9038/1869/000439 от 27.09.2023),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</si>
</sst>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45199</v>
      </c>
      <c r="G6" s="3">
        <v>45199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606539041.21000004</v>
      </c>
      <c r="C7">
        <v>254032658.47</v>
      </c>
      <c r="D7">
        <v>917208628.14999998</v>
      </c>
      <c r="F7">
        <v>0</v>
      </c>
      <c r="H7">
        <v>420719609.00999999</v>
      </c>
      <c r="I7">
        <v>0</v>
      </c>
      <c r="M7">
        <v>867301.04</v>
      </c>
      <c r="N7">
        <v>105</v>
      </c>
    </row>
    <row r="8" spans="1:14" x14ac:dyDescent="0.25">
      <c r="A8" t="s">
        <v>41</v>
      </c>
      <c r="B8">
        <v>2199367237.8800001</v>
      </c>
    </row>
    <row r="9" spans="1:14" x14ac:dyDescent="0.25">
      <c r="A9" t="s">
        <v>42</v>
      </c>
      <c r="B9" s="2" t="s">
        <v>43</v>
      </c>
      <c r="C9">
        <v>2199367237.8800001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2199367237.8800001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45199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30.09.2023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2199367237.8800001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38600</v>
      </c>
      <c r="G7" s="23">
        <v>39479308</v>
      </c>
      <c r="H7" s="23">
        <v>1.8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81499</v>
      </c>
      <c r="G8" s="23">
        <v>69498272.25</v>
      </c>
      <c r="H8" s="23">
        <v>3.16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38000</v>
      </c>
      <c r="G9" s="23">
        <v>28826420</v>
      </c>
      <c r="H9" s="23">
        <v>1.31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26321</v>
      </c>
      <c r="G10" s="23">
        <v>24670936.510000002</v>
      </c>
      <c r="H10" s="23">
        <v>1.1200000000000001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19785</v>
      </c>
      <c r="G11" s="23">
        <v>19377824.699999999</v>
      </c>
      <c r="H11" s="23">
        <v>0.88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223931</v>
      </c>
      <c r="G12" s="23">
        <v>188829815.75</v>
      </c>
      <c r="H12" s="23">
        <v>8.59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40540</v>
      </c>
      <c r="G13" s="23">
        <v>36080600</v>
      </c>
      <c r="H13" s="23">
        <v>1.64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128000</v>
      </c>
      <c r="G14" s="23">
        <v>102836480</v>
      </c>
      <c r="H14" s="23">
        <v>4.68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120800</v>
      </c>
      <c r="G15" s="23">
        <v>96380280</v>
      </c>
      <c r="H15" s="23">
        <v>4.38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49</v>
      </c>
      <c r="E16" s="14" t="s">
        <v>50</v>
      </c>
      <c r="F16" s="37">
        <v>800</v>
      </c>
      <c r="G16" s="23">
        <v>559104</v>
      </c>
      <c r="H16" s="23">
        <v>0.03</v>
      </c>
      <c r="J16" s="31"/>
      <c r="K16" s="31"/>
    </row>
    <row r="17" spans="1:15" s="5" customFormat="1" ht="35.25" customHeight="1" x14ac:dyDescent="0.25">
      <c r="B17" s="11" t="s">
        <v>5</v>
      </c>
      <c r="C17" s="13"/>
      <c r="D17" s="13"/>
      <c r="E17" s="13"/>
      <c r="F17" s="38"/>
      <c r="G17" s="23">
        <f>SUM($G$7:$G$16)</f>
        <v>606539041.21000004</v>
      </c>
      <c r="H17" s="23">
        <f>(G17/$O$2) *100</f>
        <v>27.577888347316261</v>
      </c>
      <c r="J17" s="31"/>
      <c r="K17" s="31"/>
    </row>
    <row r="18" spans="1:15" s="5" customFormat="1" ht="35.25" customHeight="1" x14ac:dyDescent="0.25">
      <c r="A18" s="7"/>
      <c r="B18" s="10" t="s">
        <v>8</v>
      </c>
      <c r="C18" s="15"/>
      <c r="D18" s="15"/>
      <c r="E18" s="15"/>
      <c r="F18" s="39"/>
      <c r="G18" s="24"/>
      <c r="H18" s="27"/>
      <c r="I18" s="7"/>
      <c r="J18" s="32"/>
      <c r="K18" s="32"/>
      <c r="L18" s="7"/>
      <c r="M18" s="7"/>
      <c r="N18" s="7"/>
      <c r="O18" s="7"/>
    </row>
    <row r="19" spans="1:15" s="5" customFormat="1" ht="35.25" customHeight="1" x14ac:dyDescent="0.25">
      <c r="B19" s="11" t="s">
        <v>69</v>
      </c>
      <c r="C19" s="14" t="s">
        <v>70</v>
      </c>
      <c r="D19" s="14" t="s">
        <v>71</v>
      </c>
      <c r="E19" s="14" t="s">
        <v>72</v>
      </c>
      <c r="F19" s="37">
        <v>45000</v>
      </c>
      <c r="G19" s="23">
        <v>11013111.560000001</v>
      </c>
      <c r="H19" s="23">
        <v>0.5</v>
      </c>
      <c r="J19" s="31"/>
      <c r="K19" s="31"/>
    </row>
    <row r="20" spans="1:15" s="5" customFormat="1" ht="35.25" customHeight="1" x14ac:dyDescent="0.25">
      <c r="B20" s="11" t="s">
        <v>73</v>
      </c>
      <c r="C20" s="14" t="s">
        <v>74</v>
      </c>
      <c r="D20" s="14" t="s">
        <v>75</v>
      </c>
      <c r="E20" s="14" t="s">
        <v>76</v>
      </c>
      <c r="F20" s="37">
        <v>30610</v>
      </c>
      <c r="G20" s="23">
        <v>20686238</v>
      </c>
      <c r="H20" s="23">
        <v>0.94</v>
      </c>
      <c r="J20" s="31"/>
      <c r="K20" s="31"/>
    </row>
    <row r="21" spans="1:15" s="5" customFormat="1" ht="35.25" customHeight="1" x14ac:dyDescent="0.25">
      <c r="B21" s="11" t="s">
        <v>77</v>
      </c>
      <c r="C21" s="14" t="s">
        <v>78</v>
      </c>
      <c r="D21" s="14" t="s">
        <v>75</v>
      </c>
      <c r="E21" s="14" t="s">
        <v>76</v>
      </c>
      <c r="F21" s="37">
        <v>35000</v>
      </c>
      <c r="G21" s="23">
        <v>22825600</v>
      </c>
      <c r="H21" s="23">
        <v>1.04</v>
      </c>
      <c r="J21" s="31"/>
      <c r="K21" s="31"/>
    </row>
    <row r="22" spans="1:15" s="5" customFormat="1" ht="35.25" customHeight="1" x14ac:dyDescent="0.25">
      <c r="B22" s="11" t="s">
        <v>79</v>
      </c>
      <c r="C22" s="14" t="s">
        <v>80</v>
      </c>
      <c r="D22" s="14" t="s">
        <v>81</v>
      </c>
      <c r="E22" s="14" t="s">
        <v>82</v>
      </c>
      <c r="F22" s="37">
        <v>40764</v>
      </c>
      <c r="G22" s="23">
        <v>31794944.600000001</v>
      </c>
      <c r="H22" s="23">
        <v>1.45</v>
      </c>
      <c r="J22" s="31"/>
      <c r="K22" s="31"/>
    </row>
    <row r="23" spans="1:15" s="5" customFormat="1" ht="35.25" customHeight="1" x14ac:dyDescent="0.25">
      <c r="B23" s="11" t="s">
        <v>83</v>
      </c>
      <c r="C23" s="14" t="s">
        <v>84</v>
      </c>
      <c r="D23" s="14" t="s">
        <v>81</v>
      </c>
      <c r="E23" s="14" t="s">
        <v>82</v>
      </c>
      <c r="F23" s="37">
        <v>8900</v>
      </c>
      <c r="G23" s="23">
        <v>8324704</v>
      </c>
      <c r="H23" s="23">
        <v>0.38</v>
      </c>
      <c r="J23" s="31"/>
      <c r="K23" s="31"/>
    </row>
    <row r="24" spans="1:15" s="5" customFormat="1" ht="35.25" customHeight="1" x14ac:dyDescent="0.25">
      <c r="B24" s="11" t="s">
        <v>85</v>
      </c>
      <c r="C24" s="14" t="s">
        <v>86</v>
      </c>
      <c r="D24" s="14" t="s">
        <v>87</v>
      </c>
      <c r="E24" s="14" t="s">
        <v>88</v>
      </c>
      <c r="F24" s="37">
        <v>37100</v>
      </c>
      <c r="G24" s="23">
        <v>26483278.5</v>
      </c>
      <c r="H24" s="23">
        <v>1.2</v>
      </c>
      <c r="J24" s="31"/>
      <c r="K24" s="31"/>
    </row>
    <row r="25" spans="1:15" s="5" customFormat="1" ht="35.25" customHeight="1" x14ac:dyDescent="0.25">
      <c r="B25" s="11" t="s">
        <v>89</v>
      </c>
      <c r="C25" s="14" t="s">
        <v>90</v>
      </c>
      <c r="D25" s="14" t="s">
        <v>87</v>
      </c>
      <c r="E25" s="14" t="s">
        <v>88</v>
      </c>
      <c r="F25" s="37">
        <v>21750</v>
      </c>
      <c r="G25" s="23">
        <v>19932787.5</v>
      </c>
      <c r="H25" s="23">
        <v>0.91</v>
      </c>
      <c r="J25" s="31"/>
      <c r="K25" s="31"/>
    </row>
    <row r="26" spans="1:15" s="5" customFormat="1" ht="35.25" customHeight="1" x14ac:dyDescent="0.25">
      <c r="B26" s="11" t="s">
        <v>91</v>
      </c>
      <c r="C26" s="14" t="s">
        <v>92</v>
      </c>
      <c r="D26" s="14" t="s">
        <v>71</v>
      </c>
      <c r="E26" s="14" t="s">
        <v>72</v>
      </c>
      <c r="F26" s="37">
        <v>97247</v>
      </c>
      <c r="G26" s="23">
        <v>36241258.049999997</v>
      </c>
      <c r="H26" s="23">
        <v>1.65</v>
      </c>
      <c r="J26" s="31"/>
      <c r="K26" s="31"/>
    </row>
    <row r="27" spans="1:15" s="5" customFormat="1" ht="35.25" customHeight="1" x14ac:dyDescent="0.25">
      <c r="B27" s="11" t="s">
        <v>93</v>
      </c>
      <c r="C27" s="14" t="s">
        <v>94</v>
      </c>
      <c r="D27" s="14" t="s">
        <v>95</v>
      </c>
      <c r="E27" s="14" t="s">
        <v>96</v>
      </c>
      <c r="F27" s="37">
        <v>1370</v>
      </c>
      <c r="G27" s="23">
        <v>341410.85</v>
      </c>
      <c r="H27" s="23">
        <v>0.02</v>
      </c>
      <c r="J27" s="31"/>
      <c r="K27" s="31"/>
    </row>
    <row r="28" spans="1:15" s="5" customFormat="1" ht="35.25" customHeight="1" x14ac:dyDescent="0.25">
      <c r="B28" s="11" t="s">
        <v>97</v>
      </c>
      <c r="C28" s="14" t="s">
        <v>98</v>
      </c>
      <c r="D28" s="14" t="s">
        <v>99</v>
      </c>
      <c r="E28" s="14" t="s">
        <v>100</v>
      </c>
      <c r="F28" s="37">
        <v>1579</v>
      </c>
      <c r="G28" s="23">
        <v>1163233.51</v>
      </c>
      <c r="H28" s="23">
        <v>0.05</v>
      </c>
      <c r="J28" s="31"/>
      <c r="K28" s="31"/>
    </row>
    <row r="29" spans="1:15" s="5" customFormat="1" ht="35.25" customHeight="1" x14ac:dyDescent="0.25">
      <c r="B29" s="11" t="s">
        <v>101</v>
      </c>
      <c r="C29" s="14" t="s">
        <v>102</v>
      </c>
      <c r="D29" s="14" t="s">
        <v>75</v>
      </c>
      <c r="E29" s="14" t="s">
        <v>76</v>
      </c>
      <c r="F29" s="37">
        <v>64492</v>
      </c>
      <c r="G29" s="23">
        <v>59487420.799999997</v>
      </c>
      <c r="H29" s="23">
        <v>2.7</v>
      </c>
      <c r="J29" s="31"/>
      <c r="K29" s="31"/>
    </row>
    <row r="30" spans="1:15" s="5" customFormat="1" ht="35.25" customHeight="1" x14ac:dyDescent="0.25">
      <c r="B30" s="11" t="s">
        <v>103</v>
      </c>
      <c r="C30" s="14" t="s">
        <v>104</v>
      </c>
      <c r="D30" s="14" t="s">
        <v>75</v>
      </c>
      <c r="E30" s="14" t="s">
        <v>76</v>
      </c>
      <c r="F30" s="37">
        <v>22790</v>
      </c>
      <c r="G30" s="23">
        <v>15738671.1</v>
      </c>
      <c r="H30" s="23">
        <v>0.72</v>
      </c>
      <c r="J30" s="31"/>
      <c r="K30" s="31"/>
    </row>
    <row r="31" spans="1:15" s="5" customFormat="1" ht="35.25" customHeight="1" x14ac:dyDescent="0.25">
      <c r="B31" s="11" t="s">
        <v>5</v>
      </c>
      <c r="C31" s="13"/>
      <c r="D31" s="13"/>
      <c r="E31" s="13"/>
      <c r="F31" s="38"/>
      <c r="G31" s="23">
        <f>SUM($G$19:$G$30)</f>
        <v>254032658.46999994</v>
      </c>
      <c r="H31" s="23">
        <f>(G31/$O$2) *100</f>
        <v>11.550261097590299</v>
      </c>
      <c r="J31" s="31"/>
      <c r="K31" s="31"/>
    </row>
    <row r="32" spans="1:15" s="5" customFormat="1" ht="35.25" customHeight="1" x14ac:dyDescent="0.25">
      <c r="B32" s="12" t="s">
        <v>15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5">
      <c r="B33" s="11" t="s">
        <v>5</v>
      </c>
      <c r="C33" s="13"/>
      <c r="D33" s="13"/>
      <c r="E33" s="13"/>
      <c r="F33" s="38"/>
      <c r="G33" s="23"/>
      <c r="H33" s="23">
        <f>(G33/$O$2) *100</f>
        <v>0</v>
      </c>
      <c r="J33" s="31"/>
      <c r="K33" s="31"/>
    </row>
    <row r="34" spans="2:11" s="5" customFormat="1" ht="35.25" customHeight="1" x14ac:dyDescent="0.25">
      <c r="B34" s="10" t="s">
        <v>16</v>
      </c>
      <c r="C34" s="13"/>
      <c r="D34" s="13"/>
      <c r="E34" s="13"/>
      <c r="F34" s="38"/>
      <c r="G34" s="23"/>
      <c r="H34" s="28"/>
      <c r="J34" s="31"/>
      <c r="K34" s="31"/>
    </row>
    <row r="35" spans="2:11" s="5" customFormat="1" ht="35.25" customHeight="1" x14ac:dyDescent="0.25">
      <c r="B35" s="11" t="s">
        <v>105</v>
      </c>
      <c r="C35" s="14" t="s">
        <v>106</v>
      </c>
      <c r="D35" s="14" t="s">
        <v>107</v>
      </c>
      <c r="E35" s="14" t="s">
        <v>108</v>
      </c>
      <c r="F35" s="37">
        <v>19300</v>
      </c>
      <c r="G35" s="23">
        <v>19276486.809999999</v>
      </c>
      <c r="H35" s="23">
        <v>0.88</v>
      </c>
      <c r="J35" s="31"/>
      <c r="K35" s="31"/>
    </row>
    <row r="36" spans="2:11" s="5" customFormat="1" ht="35.25" customHeight="1" x14ac:dyDescent="0.25">
      <c r="B36" s="11" t="s">
        <v>109</v>
      </c>
      <c r="C36" s="14" t="s">
        <v>110</v>
      </c>
      <c r="D36" s="14" t="s">
        <v>111</v>
      </c>
      <c r="E36" s="14" t="s">
        <v>112</v>
      </c>
      <c r="F36" s="37">
        <v>22400</v>
      </c>
      <c r="G36" s="23">
        <v>21631008</v>
      </c>
      <c r="H36" s="23">
        <v>0.98</v>
      </c>
      <c r="J36" s="31"/>
      <c r="K36" s="31"/>
    </row>
    <row r="37" spans="2:11" s="5" customFormat="1" ht="35.25" customHeight="1" x14ac:dyDescent="0.25">
      <c r="B37" s="11" t="s">
        <v>113</v>
      </c>
      <c r="C37" s="14" t="s">
        <v>114</v>
      </c>
      <c r="D37" s="14" t="s">
        <v>111</v>
      </c>
      <c r="E37" s="14" t="s">
        <v>112</v>
      </c>
      <c r="F37" s="37">
        <v>14300</v>
      </c>
      <c r="G37" s="23">
        <v>14421407</v>
      </c>
      <c r="H37" s="23">
        <v>0.66</v>
      </c>
      <c r="J37" s="31"/>
      <c r="K37" s="31"/>
    </row>
    <row r="38" spans="2:11" s="5" customFormat="1" ht="35.25" customHeight="1" x14ac:dyDescent="0.25">
      <c r="B38" s="11" t="s">
        <v>115</v>
      </c>
      <c r="C38" s="14" t="s">
        <v>116</v>
      </c>
      <c r="D38" s="14" t="s">
        <v>117</v>
      </c>
      <c r="E38" s="14" t="s">
        <v>118</v>
      </c>
      <c r="F38" s="37">
        <v>27845</v>
      </c>
      <c r="G38" s="23">
        <v>26745400.949999999</v>
      </c>
      <c r="H38" s="23">
        <v>1.22</v>
      </c>
      <c r="J38" s="31"/>
      <c r="K38" s="31"/>
    </row>
    <row r="39" spans="2:11" s="5" customFormat="1" ht="35.25" customHeight="1" x14ac:dyDescent="0.25">
      <c r="B39" s="11" t="s">
        <v>119</v>
      </c>
      <c r="C39" s="14" t="s">
        <v>120</v>
      </c>
      <c r="D39" s="14" t="s">
        <v>121</v>
      </c>
      <c r="E39" s="14" t="s">
        <v>122</v>
      </c>
      <c r="F39" s="37">
        <v>30171</v>
      </c>
      <c r="G39" s="23">
        <v>18493389.879999999</v>
      </c>
      <c r="H39" s="23">
        <v>0.84</v>
      </c>
      <c r="J39" s="31"/>
      <c r="K39" s="31"/>
    </row>
    <row r="40" spans="2:11" s="5" customFormat="1" ht="35.25" customHeight="1" x14ac:dyDescent="0.25">
      <c r="B40" s="11" t="s">
        <v>123</v>
      </c>
      <c r="C40" s="14" t="s">
        <v>124</v>
      </c>
      <c r="D40" s="14" t="s">
        <v>125</v>
      </c>
      <c r="E40" s="14" t="s">
        <v>126</v>
      </c>
      <c r="F40" s="37">
        <v>19000</v>
      </c>
      <c r="G40" s="23">
        <v>18781880</v>
      </c>
      <c r="H40" s="23">
        <v>0.85</v>
      </c>
      <c r="J40" s="31"/>
      <c r="K40" s="31"/>
    </row>
    <row r="41" spans="2:11" s="5" customFormat="1" ht="35.25" customHeight="1" x14ac:dyDescent="0.25">
      <c r="B41" s="11" t="s">
        <v>127</v>
      </c>
      <c r="C41" s="14" t="s">
        <v>128</v>
      </c>
      <c r="D41" s="14" t="s">
        <v>129</v>
      </c>
      <c r="E41" s="14" t="s">
        <v>130</v>
      </c>
      <c r="F41" s="37">
        <v>1003</v>
      </c>
      <c r="G41" s="23">
        <v>1040692.74</v>
      </c>
      <c r="H41" s="23">
        <v>0.05</v>
      </c>
      <c r="J41" s="31"/>
      <c r="K41" s="31"/>
    </row>
    <row r="42" spans="2:11" s="5" customFormat="1" ht="35.25" customHeight="1" x14ac:dyDescent="0.25">
      <c r="B42" s="11" t="s">
        <v>131</v>
      </c>
      <c r="C42" s="14" t="s">
        <v>132</v>
      </c>
      <c r="D42" s="14" t="s">
        <v>133</v>
      </c>
      <c r="E42" s="14" t="s">
        <v>134</v>
      </c>
      <c r="F42" s="37">
        <v>3735</v>
      </c>
      <c r="G42" s="23">
        <v>3667209.75</v>
      </c>
      <c r="H42" s="23">
        <v>0.17</v>
      </c>
      <c r="J42" s="31"/>
      <c r="K42" s="31"/>
    </row>
    <row r="43" spans="2:11" s="5" customFormat="1" ht="35.25" customHeight="1" x14ac:dyDescent="0.25">
      <c r="B43" s="11" t="s">
        <v>135</v>
      </c>
      <c r="C43" s="14" t="s">
        <v>136</v>
      </c>
      <c r="D43" s="14" t="s">
        <v>137</v>
      </c>
      <c r="E43" s="14" t="s">
        <v>138</v>
      </c>
      <c r="F43" s="37">
        <v>38735</v>
      </c>
      <c r="G43" s="23">
        <v>38210915.450000003</v>
      </c>
      <c r="H43" s="23">
        <v>1.74</v>
      </c>
      <c r="J43" s="31"/>
      <c r="K43" s="31"/>
    </row>
    <row r="44" spans="2:11" s="5" customFormat="1" ht="35.25" customHeight="1" x14ac:dyDescent="0.25">
      <c r="B44" s="11" t="s">
        <v>139</v>
      </c>
      <c r="C44" s="14" t="s">
        <v>140</v>
      </c>
      <c r="D44" s="14" t="s">
        <v>141</v>
      </c>
      <c r="E44" s="14" t="s">
        <v>142</v>
      </c>
      <c r="F44" s="37">
        <v>75000</v>
      </c>
      <c r="G44" s="23">
        <v>56463750</v>
      </c>
      <c r="H44" s="23">
        <v>2.57</v>
      </c>
      <c r="J44" s="31"/>
      <c r="K44" s="31"/>
    </row>
    <row r="45" spans="2:11" s="5" customFormat="1" ht="35.25" customHeight="1" x14ac:dyDescent="0.25">
      <c r="B45" s="11" t="s">
        <v>143</v>
      </c>
      <c r="C45" s="14" t="s">
        <v>144</v>
      </c>
      <c r="D45" s="14" t="s">
        <v>107</v>
      </c>
      <c r="E45" s="14" t="s">
        <v>108</v>
      </c>
      <c r="F45" s="37">
        <v>17</v>
      </c>
      <c r="G45" s="23">
        <v>16641.3</v>
      </c>
      <c r="H45" s="23">
        <v>0</v>
      </c>
      <c r="J45" s="31"/>
      <c r="K45" s="31"/>
    </row>
    <row r="46" spans="2:11" s="5" customFormat="1" ht="35.25" customHeight="1" x14ac:dyDescent="0.25">
      <c r="B46" s="11" t="s">
        <v>145</v>
      </c>
      <c r="C46" s="14" t="s">
        <v>146</v>
      </c>
      <c r="D46" s="14" t="s">
        <v>147</v>
      </c>
      <c r="E46" s="14" t="s">
        <v>148</v>
      </c>
      <c r="F46" s="37">
        <v>12500</v>
      </c>
      <c r="G46" s="23">
        <v>12105000</v>
      </c>
      <c r="H46" s="23">
        <v>0.55000000000000004</v>
      </c>
      <c r="J46" s="31"/>
      <c r="K46" s="31"/>
    </row>
    <row r="47" spans="2:11" s="5" customFormat="1" ht="35.25" customHeight="1" x14ac:dyDescent="0.25">
      <c r="B47" s="11" t="s">
        <v>149</v>
      </c>
      <c r="C47" s="14" t="s">
        <v>150</v>
      </c>
      <c r="D47" s="14" t="s">
        <v>111</v>
      </c>
      <c r="E47" s="14" t="s">
        <v>112</v>
      </c>
      <c r="F47" s="37">
        <v>7850</v>
      </c>
      <c r="G47" s="23">
        <v>7438974</v>
      </c>
      <c r="H47" s="23">
        <v>0.34</v>
      </c>
      <c r="J47" s="31"/>
      <c r="K47" s="31"/>
    </row>
    <row r="48" spans="2:11" s="5" customFormat="1" ht="35.25" customHeight="1" x14ac:dyDescent="0.25">
      <c r="B48" s="11" t="s">
        <v>151</v>
      </c>
      <c r="C48" s="14" t="s">
        <v>152</v>
      </c>
      <c r="D48" s="14" t="s">
        <v>111</v>
      </c>
      <c r="E48" s="14" t="s">
        <v>112</v>
      </c>
      <c r="F48" s="37">
        <v>2500</v>
      </c>
      <c r="G48" s="23">
        <v>2487059.6800000002</v>
      </c>
      <c r="H48" s="23">
        <v>0.11</v>
      </c>
      <c r="J48" s="31"/>
      <c r="K48" s="31"/>
    </row>
    <row r="49" spans="2:11" s="5" customFormat="1" ht="35.25" customHeight="1" x14ac:dyDescent="0.25">
      <c r="B49" s="11" t="s">
        <v>153</v>
      </c>
      <c r="C49" s="14" t="s">
        <v>154</v>
      </c>
      <c r="D49" s="14" t="s">
        <v>121</v>
      </c>
      <c r="E49" s="14" t="s">
        <v>122</v>
      </c>
      <c r="F49" s="37">
        <v>1547</v>
      </c>
      <c r="G49" s="23">
        <v>1476379.45</v>
      </c>
      <c r="H49" s="23">
        <v>7.0000000000000007E-2</v>
      </c>
      <c r="J49" s="31"/>
      <c r="K49" s="31"/>
    </row>
    <row r="50" spans="2:11" s="5" customFormat="1" ht="35.25" customHeight="1" x14ac:dyDescent="0.25">
      <c r="B50" s="11" t="s">
        <v>155</v>
      </c>
      <c r="C50" s="14" t="s">
        <v>156</v>
      </c>
      <c r="D50" s="14" t="s">
        <v>125</v>
      </c>
      <c r="E50" s="14" t="s">
        <v>126</v>
      </c>
      <c r="F50" s="37">
        <v>87000</v>
      </c>
      <c r="G50" s="23">
        <v>82846620</v>
      </c>
      <c r="H50" s="23">
        <v>3.77</v>
      </c>
      <c r="J50" s="31"/>
      <c r="K50" s="31"/>
    </row>
    <row r="51" spans="2:11" s="5" customFormat="1" ht="35.25" customHeight="1" x14ac:dyDescent="0.25">
      <c r="B51" s="11" t="s">
        <v>157</v>
      </c>
      <c r="C51" s="14" t="s">
        <v>158</v>
      </c>
      <c r="D51" s="14" t="s">
        <v>147</v>
      </c>
      <c r="E51" s="14" t="s">
        <v>148</v>
      </c>
      <c r="F51" s="37">
        <v>51627</v>
      </c>
      <c r="G51" s="23">
        <v>48810747.149999999</v>
      </c>
      <c r="H51" s="23">
        <v>2.2200000000000002</v>
      </c>
      <c r="J51" s="31"/>
      <c r="K51" s="31"/>
    </row>
    <row r="52" spans="2:11" s="5" customFormat="1" ht="35.25" customHeight="1" x14ac:dyDescent="0.25">
      <c r="B52" s="11" t="s">
        <v>159</v>
      </c>
      <c r="C52" s="14" t="s">
        <v>160</v>
      </c>
      <c r="D52" s="14" t="s">
        <v>161</v>
      </c>
      <c r="E52" s="14" t="s">
        <v>162</v>
      </c>
      <c r="F52" s="37">
        <v>82400</v>
      </c>
      <c r="G52" s="23">
        <v>79539896</v>
      </c>
      <c r="H52" s="23">
        <v>3.62</v>
      </c>
      <c r="J52" s="31"/>
      <c r="K52" s="31"/>
    </row>
    <row r="53" spans="2:11" s="5" customFormat="1" ht="35.25" customHeight="1" x14ac:dyDescent="0.25">
      <c r="B53" s="11" t="s">
        <v>163</v>
      </c>
      <c r="C53" s="14" t="s">
        <v>164</v>
      </c>
      <c r="D53" s="14" t="s">
        <v>165</v>
      </c>
      <c r="E53" s="14" t="s">
        <v>166</v>
      </c>
      <c r="F53" s="37">
        <v>60</v>
      </c>
      <c r="G53" s="23">
        <v>56980.25</v>
      </c>
      <c r="H53" s="23">
        <v>0</v>
      </c>
      <c r="J53" s="31"/>
      <c r="K53" s="31"/>
    </row>
    <row r="54" spans="2:11" s="5" customFormat="1" ht="35.25" customHeight="1" x14ac:dyDescent="0.25">
      <c r="B54" s="11" t="s">
        <v>167</v>
      </c>
      <c r="C54" s="14" t="s">
        <v>168</v>
      </c>
      <c r="D54" s="14" t="s">
        <v>169</v>
      </c>
      <c r="E54" s="14" t="s">
        <v>170</v>
      </c>
      <c r="F54" s="37">
        <v>549</v>
      </c>
      <c r="G54" s="23">
        <v>516268.62</v>
      </c>
      <c r="H54" s="23">
        <v>0.02</v>
      </c>
      <c r="J54" s="31"/>
      <c r="K54" s="31"/>
    </row>
    <row r="55" spans="2:11" s="5" customFormat="1" ht="35.25" customHeight="1" x14ac:dyDescent="0.25">
      <c r="B55" s="11" t="s">
        <v>171</v>
      </c>
      <c r="C55" s="14" t="s">
        <v>172</v>
      </c>
      <c r="D55" s="14" t="s">
        <v>111</v>
      </c>
      <c r="E55" s="14" t="s">
        <v>112</v>
      </c>
      <c r="F55" s="37">
        <v>14850</v>
      </c>
      <c r="G55" s="23">
        <v>14467167</v>
      </c>
      <c r="H55" s="23">
        <v>0.66</v>
      </c>
      <c r="J55" s="31"/>
      <c r="K55" s="31"/>
    </row>
    <row r="56" spans="2:11" s="5" customFormat="1" ht="35.25" customHeight="1" x14ac:dyDescent="0.25">
      <c r="B56" s="11" t="s">
        <v>173</v>
      </c>
      <c r="C56" s="14" t="s">
        <v>174</v>
      </c>
      <c r="D56" s="14" t="s">
        <v>175</v>
      </c>
      <c r="E56" s="14" t="s">
        <v>176</v>
      </c>
      <c r="F56" s="37">
        <v>52536</v>
      </c>
      <c r="G56" s="23">
        <v>53294094.479999997</v>
      </c>
      <c r="H56" s="23">
        <v>2.42</v>
      </c>
      <c r="J56" s="31"/>
      <c r="K56" s="31"/>
    </row>
    <row r="57" spans="2:11" s="5" customFormat="1" ht="35.25" customHeight="1" x14ac:dyDescent="0.25">
      <c r="B57" s="11" t="s">
        <v>177</v>
      </c>
      <c r="C57" s="14" t="s">
        <v>178</v>
      </c>
      <c r="D57" s="14" t="s">
        <v>179</v>
      </c>
      <c r="E57" s="14" t="s">
        <v>180</v>
      </c>
      <c r="F57" s="37">
        <v>43450</v>
      </c>
      <c r="G57" s="23">
        <v>41908394</v>
      </c>
      <c r="H57" s="23">
        <v>1.91</v>
      </c>
      <c r="J57" s="31"/>
      <c r="K57" s="31"/>
    </row>
    <row r="58" spans="2:11" s="5" customFormat="1" ht="35.25" customHeight="1" x14ac:dyDescent="0.25">
      <c r="B58" s="11" t="s">
        <v>181</v>
      </c>
      <c r="C58" s="14" t="s">
        <v>182</v>
      </c>
      <c r="D58" s="14" t="s">
        <v>125</v>
      </c>
      <c r="E58" s="14" t="s">
        <v>126</v>
      </c>
      <c r="F58" s="37">
        <v>22150</v>
      </c>
      <c r="G58" s="23">
        <v>19608952</v>
      </c>
      <c r="H58" s="23">
        <v>0.89</v>
      </c>
      <c r="J58" s="31"/>
      <c r="K58" s="31"/>
    </row>
    <row r="59" spans="2:11" s="5" customFormat="1" ht="35.25" customHeight="1" x14ac:dyDescent="0.25">
      <c r="B59" s="11" t="s">
        <v>183</v>
      </c>
      <c r="C59" s="14" t="s">
        <v>184</v>
      </c>
      <c r="D59" s="14" t="s">
        <v>165</v>
      </c>
      <c r="E59" s="14" t="s">
        <v>166</v>
      </c>
      <c r="F59" s="37">
        <v>885</v>
      </c>
      <c r="G59" s="23">
        <v>907877.25</v>
      </c>
      <c r="H59" s="23">
        <v>0.04</v>
      </c>
      <c r="J59" s="31"/>
      <c r="K59" s="31"/>
    </row>
    <row r="60" spans="2:11" s="5" customFormat="1" ht="35.25" customHeight="1" x14ac:dyDescent="0.25">
      <c r="B60" s="11" t="s">
        <v>185</v>
      </c>
      <c r="C60" s="14" t="s">
        <v>186</v>
      </c>
      <c r="D60" s="14" t="s">
        <v>187</v>
      </c>
      <c r="E60" s="14" t="s">
        <v>188</v>
      </c>
      <c r="F60" s="37">
        <v>14400</v>
      </c>
      <c r="G60" s="23">
        <v>9478166.4000000004</v>
      </c>
      <c r="H60" s="23">
        <v>0.43</v>
      </c>
      <c r="J60" s="31"/>
      <c r="K60" s="31"/>
    </row>
    <row r="61" spans="2:11" s="5" customFormat="1" ht="35.25" customHeight="1" x14ac:dyDescent="0.25">
      <c r="B61" s="11" t="s">
        <v>189</v>
      </c>
      <c r="C61" s="14" t="s">
        <v>190</v>
      </c>
      <c r="D61" s="14" t="s">
        <v>147</v>
      </c>
      <c r="E61" s="14" t="s">
        <v>148</v>
      </c>
      <c r="F61" s="37">
        <v>9800</v>
      </c>
      <c r="G61" s="23">
        <v>9812250</v>
      </c>
      <c r="H61" s="23">
        <v>0.45</v>
      </c>
      <c r="J61" s="31"/>
      <c r="K61" s="31"/>
    </row>
    <row r="62" spans="2:11" s="5" customFormat="1" ht="35.25" customHeight="1" x14ac:dyDescent="0.25">
      <c r="B62" s="11" t="s">
        <v>191</v>
      </c>
      <c r="C62" s="14" t="s">
        <v>192</v>
      </c>
      <c r="D62" s="14" t="s">
        <v>175</v>
      </c>
      <c r="E62" s="14" t="s">
        <v>176</v>
      </c>
      <c r="F62" s="37">
        <v>1240</v>
      </c>
      <c r="G62" s="23">
        <v>1261600.8</v>
      </c>
      <c r="H62" s="23">
        <v>0.06</v>
      </c>
      <c r="J62" s="31"/>
      <c r="K62" s="31"/>
    </row>
    <row r="63" spans="2:11" s="5" customFormat="1" ht="35.25" customHeight="1" x14ac:dyDescent="0.25">
      <c r="B63" s="11" t="s">
        <v>193</v>
      </c>
      <c r="C63" s="14" t="s">
        <v>194</v>
      </c>
      <c r="D63" s="14" t="s">
        <v>147</v>
      </c>
      <c r="E63" s="14" t="s">
        <v>148</v>
      </c>
      <c r="F63" s="37">
        <v>1450</v>
      </c>
      <c r="G63" s="23">
        <v>1311467</v>
      </c>
      <c r="H63" s="23">
        <v>0.06</v>
      </c>
      <c r="J63" s="31"/>
      <c r="K63" s="31"/>
    </row>
    <row r="64" spans="2:11" s="5" customFormat="1" ht="35.25" customHeight="1" x14ac:dyDescent="0.25">
      <c r="B64" s="11" t="s">
        <v>195</v>
      </c>
      <c r="C64" s="14" t="s">
        <v>196</v>
      </c>
      <c r="D64" s="14" t="s">
        <v>175</v>
      </c>
      <c r="E64" s="14" t="s">
        <v>176</v>
      </c>
      <c r="F64" s="37">
        <v>17950</v>
      </c>
      <c r="G64" s="23">
        <v>18275254</v>
      </c>
      <c r="H64" s="23">
        <v>0.83</v>
      </c>
      <c r="J64" s="31"/>
      <c r="K64" s="31"/>
    </row>
    <row r="65" spans="1:15" s="5" customFormat="1" ht="35.25" customHeight="1" x14ac:dyDescent="0.25">
      <c r="B65" s="11" t="s">
        <v>197</v>
      </c>
      <c r="C65" s="14" t="s">
        <v>198</v>
      </c>
      <c r="D65" s="14" t="s">
        <v>199</v>
      </c>
      <c r="E65" s="14" t="s">
        <v>200</v>
      </c>
      <c r="F65" s="37">
        <v>5910</v>
      </c>
      <c r="G65" s="23">
        <v>5823359.4000000004</v>
      </c>
      <c r="H65" s="23">
        <v>0.26</v>
      </c>
      <c r="J65" s="31"/>
      <c r="K65" s="31"/>
    </row>
    <row r="66" spans="1:15" s="5" customFormat="1" ht="35.25" customHeight="1" x14ac:dyDescent="0.25">
      <c r="B66" s="11" t="s">
        <v>201</v>
      </c>
      <c r="C66" s="14" t="s">
        <v>202</v>
      </c>
      <c r="D66" s="14" t="s">
        <v>203</v>
      </c>
      <c r="E66" s="14" t="s">
        <v>204</v>
      </c>
      <c r="F66" s="37">
        <v>195</v>
      </c>
      <c r="G66" s="23">
        <v>180708.45</v>
      </c>
      <c r="H66" s="23">
        <v>0.01</v>
      </c>
      <c r="J66" s="31"/>
      <c r="K66" s="31"/>
    </row>
    <row r="67" spans="1:15" s="5" customFormat="1" ht="35.25" customHeight="1" x14ac:dyDescent="0.25">
      <c r="B67" s="11" t="s">
        <v>205</v>
      </c>
      <c r="C67" s="14" t="s">
        <v>206</v>
      </c>
      <c r="D67" s="14" t="s">
        <v>165</v>
      </c>
      <c r="E67" s="14" t="s">
        <v>166</v>
      </c>
      <c r="F67" s="37">
        <v>18000</v>
      </c>
      <c r="G67" s="23">
        <v>17881560</v>
      </c>
      <c r="H67" s="23">
        <v>0.81</v>
      </c>
      <c r="J67" s="31"/>
      <c r="K67" s="31"/>
    </row>
    <row r="68" spans="1:15" s="5" customFormat="1" ht="35.25" customHeight="1" x14ac:dyDescent="0.25">
      <c r="B68" s="11" t="s">
        <v>207</v>
      </c>
      <c r="C68" s="14" t="s">
        <v>208</v>
      </c>
      <c r="D68" s="14" t="s">
        <v>209</v>
      </c>
      <c r="E68" s="14" t="s">
        <v>210</v>
      </c>
      <c r="F68" s="37">
        <v>68000</v>
      </c>
      <c r="G68" s="23">
        <v>63938360</v>
      </c>
      <c r="H68" s="23">
        <v>2.91</v>
      </c>
      <c r="J68" s="31"/>
      <c r="K68" s="31"/>
    </row>
    <row r="69" spans="1:15" s="7" customFormat="1" ht="35.25" customHeight="1" x14ac:dyDescent="0.25">
      <c r="A69" s="5"/>
      <c r="B69" s="11" t="s">
        <v>211</v>
      </c>
      <c r="C69" s="14" t="s">
        <v>212</v>
      </c>
      <c r="D69" s="14" t="s">
        <v>213</v>
      </c>
      <c r="E69" s="14" t="s">
        <v>214</v>
      </c>
      <c r="F69" s="37">
        <v>500</v>
      </c>
      <c r="G69" s="23">
        <v>463095</v>
      </c>
      <c r="H69" s="23">
        <v>0.02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215</v>
      </c>
      <c r="C70" s="14" t="s">
        <v>216</v>
      </c>
      <c r="D70" s="14" t="s">
        <v>217</v>
      </c>
      <c r="E70" s="14" t="s">
        <v>218</v>
      </c>
      <c r="F70" s="37">
        <v>1421</v>
      </c>
      <c r="G70" s="23">
        <v>1285152.3999999999</v>
      </c>
      <c r="H70" s="23">
        <v>0.06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219</v>
      </c>
      <c r="C71" s="14" t="s">
        <v>220</v>
      </c>
      <c r="D71" s="14" t="s">
        <v>107</v>
      </c>
      <c r="E71" s="14" t="s">
        <v>108</v>
      </c>
      <c r="F71" s="37">
        <v>39895</v>
      </c>
      <c r="G71" s="23">
        <v>39388333.5</v>
      </c>
      <c r="H71" s="23">
        <v>1.79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221</v>
      </c>
      <c r="C72" s="14" t="s">
        <v>222</v>
      </c>
      <c r="D72" s="14" t="s">
        <v>223</v>
      </c>
      <c r="E72" s="14" t="s">
        <v>224</v>
      </c>
      <c r="F72" s="37">
        <v>50979</v>
      </c>
      <c r="G72" s="23">
        <v>50600735.82</v>
      </c>
      <c r="H72" s="23">
        <v>2.2999999999999998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225</v>
      </c>
      <c r="C73" s="14" t="s">
        <v>226</v>
      </c>
      <c r="D73" s="14" t="s">
        <v>217</v>
      </c>
      <c r="E73" s="14" t="s">
        <v>218</v>
      </c>
      <c r="F73" s="37">
        <v>1700</v>
      </c>
      <c r="G73" s="23">
        <v>1654610</v>
      </c>
      <c r="H73" s="23">
        <v>0.08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227</v>
      </c>
      <c r="C74" s="14" t="s">
        <v>228</v>
      </c>
      <c r="D74" s="14" t="s">
        <v>229</v>
      </c>
      <c r="E74" s="14" t="s">
        <v>230</v>
      </c>
      <c r="F74" s="37">
        <v>13377</v>
      </c>
      <c r="G74" s="23">
        <v>13215940.92</v>
      </c>
      <c r="H74" s="23">
        <v>0.6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231</v>
      </c>
      <c r="C75" s="14" t="s">
        <v>232</v>
      </c>
      <c r="D75" s="14" t="s">
        <v>233</v>
      </c>
      <c r="E75" s="14" t="s">
        <v>234</v>
      </c>
      <c r="F75" s="37">
        <v>10000</v>
      </c>
      <c r="G75" s="23">
        <v>5742700</v>
      </c>
      <c r="H75" s="23">
        <v>0.26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235</v>
      </c>
      <c r="C76" s="14" t="s">
        <v>236</v>
      </c>
      <c r="D76" s="14" t="s">
        <v>217</v>
      </c>
      <c r="E76" s="14" t="s">
        <v>218</v>
      </c>
      <c r="F76" s="37">
        <v>6000</v>
      </c>
      <c r="G76" s="23">
        <v>5563500</v>
      </c>
      <c r="H76" s="23">
        <v>0.25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237</v>
      </c>
      <c r="C77" s="14" t="s">
        <v>238</v>
      </c>
      <c r="D77" s="14" t="s">
        <v>217</v>
      </c>
      <c r="E77" s="14" t="s">
        <v>218</v>
      </c>
      <c r="F77" s="37">
        <v>2732</v>
      </c>
      <c r="G77" s="23">
        <v>2519259.16</v>
      </c>
      <c r="H77" s="23">
        <v>0.11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239</v>
      </c>
      <c r="C78" s="14" t="s">
        <v>240</v>
      </c>
      <c r="D78" s="14" t="s">
        <v>217</v>
      </c>
      <c r="E78" s="14" t="s">
        <v>218</v>
      </c>
      <c r="F78" s="37">
        <v>2556</v>
      </c>
      <c r="G78" s="23">
        <v>2313384.48</v>
      </c>
      <c r="H78" s="23">
        <v>0.11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241</v>
      </c>
      <c r="C79" s="14" t="s">
        <v>242</v>
      </c>
      <c r="D79" s="14" t="s">
        <v>243</v>
      </c>
      <c r="E79" s="14" t="s">
        <v>244</v>
      </c>
      <c r="F79" s="37">
        <v>46850</v>
      </c>
      <c r="G79" s="23">
        <v>44986775.5</v>
      </c>
      <c r="H79" s="23">
        <v>2.0499999999999998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245</v>
      </c>
      <c r="C80" s="14" t="s">
        <v>246</v>
      </c>
      <c r="D80" s="14" t="s">
        <v>247</v>
      </c>
      <c r="E80" s="14" t="s">
        <v>248</v>
      </c>
      <c r="F80" s="37">
        <v>29676</v>
      </c>
      <c r="G80" s="23">
        <v>25129636.800000001</v>
      </c>
      <c r="H80" s="23">
        <v>1.1399999999999999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249</v>
      </c>
      <c r="C81" s="14" t="s">
        <v>250</v>
      </c>
      <c r="D81" s="14" t="s">
        <v>251</v>
      </c>
      <c r="E81" s="14" t="s">
        <v>252</v>
      </c>
      <c r="F81" s="37">
        <v>10700</v>
      </c>
      <c r="G81" s="23">
        <v>10776000.17</v>
      </c>
      <c r="H81" s="23">
        <v>0.49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253</v>
      </c>
      <c r="C82" s="14" t="s">
        <v>254</v>
      </c>
      <c r="D82" s="14" t="s">
        <v>251</v>
      </c>
      <c r="E82" s="14" t="s">
        <v>252</v>
      </c>
      <c r="F82" s="37">
        <v>1423</v>
      </c>
      <c r="G82" s="23">
        <v>1393586.59</v>
      </c>
      <c r="H82" s="23">
        <v>0.06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>
        <f>SUM($G$35:$G$82)</f>
        <v>917208628.14999986</v>
      </c>
      <c r="H83" s="23">
        <f>(G83/$O$2) *100</f>
        <v>41.703295945888044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2" t="s">
        <v>27</v>
      </c>
      <c r="C84" s="16"/>
      <c r="D84" s="13"/>
      <c r="E84" s="13"/>
      <c r="F84" s="38"/>
      <c r="G84" s="23"/>
      <c r="H84" s="28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5</v>
      </c>
      <c r="C85" s="13"/>
      <c r="D85" s="13"/>
      <c r="E85" s="13"/>
      <c r="F85" s="38"/>
      <c r="G85" s="23"/>
      <c r="H85" s="23">
        <f>(G85/$O$2) *100</f>
        <v>0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0" t="s">
        <v>9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0" t="s">
        <v>10</v>
      </c>
      <c r="C88" s="13"/>
      <c r="D88" s="13"/>
      <c r="E88" s="13"/>
      <c r="F88" s="38"/>
      <c r="G88" s="23"/>
      <c r="H88" s="23"/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0" t="s">
        <v>28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32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2" t="s">
        <v>29</v>
      </c>
      <c r="C94" s="13"/>
      <c r="D94" s="13"/>
      <c r="E94" s="13"/>
      <c r="F94" s="38"/>
      <c r="G94" s="23"/>
      <c r="H94" s="29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255</v>
      </c>
      <c r="C95" s="14"/>
      <c r="D95" s="14" t="s">
        <v>256</v>
      </c>
      <c r="E95" s="14" t="s">
        <v>257</v>
      </c>
      <c r="F95" s="37"/>
      <c r="G95" s="23">
        <v>7319622.7800000003</v>
      </c>
      <c r="H95" s="23">
        <v>0.33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258</v>
      </c>
      <c r="C96" s="14"/>
      <c r="D96" s="14" t="s">
        <v>259</v>
      </c>
      <c r="E96" s="14" t="s">
        <v>248</v>
      </c>
      <c r="F96" s="37"/>
      <c r="G96" s="23">
        <v>413140595.60000002</v>
      </c>
      <c r="H96" s="23">
        <v>18.78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260</v>
      </c>
      <c r="C97" s="14"/>
      <c r="D97" s="14" t="s">
        <v>247</v>
      </c>
      <c r="E97" s="14" t="s">
        <v>248</v>
      </c>
      <c r="F97" s="37"/>
      <c r="G97" s="23">
        <v>259390.63</v>
      </c>
      <c r="H97" s="23">
        <v>0.01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1" t="s">
        <v>5</v>
      </c>
      <c r="C98" s="13"/>
      <c r="D98" s="13"/>
      <c r="E98" s="13"/>
      <c r="F98" s="38"/>
      <c r="G98" s="23">
        <f>SUM($G$95:$G$97)</f>
        <v>420719609.00999999</v>
      </c>
      <c r="H98" s="23">
        <f>(G98/$O$2) *100</f>
        <v>19.12912049265303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2" t="s">
        <v>30</v>
      </c>
      <c r="C99" s="13"/>
      <c r="D99" s="13"/>
      <c r="E99" s="13"/>
      <c r="F99" s="38"/>
      <c r="G99" s="23"/>
      <c r="H99" s="28"/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1" t="s">
        <v>5</v>
      </c>
      <c r="C100" s="13"/>
      <c r="D100" s="13"/>
      <c r="E100" s="13"/>
      <c r="F100" s="38"/>
      <c r="G100" s="23"/>
      <c r="H100" s="23">
        <f>(G100/$O$2) *100</f>
        <v>0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0" t="s">
        <v>11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1" t="s">
        <v>5</v>
      </c>
      <c r="C102" s="13"/>
      <c r="D102" s="13"/>
      <c r="E102" s="13"/>
      <c r="F102" s="38"/>
      <c r="G102" s="23"/>
      <c r="H102" s="23">
        <f>(G102/$O$2) *100</f>
        <v>0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0" t="s">
        <v>25</v>
      </c>
      <c r="C103" s="13"/>
      <c r="D103" s="13"/>
      <c r="E103" s="13"/>
      <c r="F103" s="38"/>
      <c r="G103" s="23"/>
      <c r="H103" s="28"/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261</v>
      </c>
      <c r="C104" s="14"/>
      <c r="D104" s="14" t="s">
        <v>262</v>
      </c>
      <c r="E104" s="14" t="s">
        <v>263</v>
      </c>
      <c r="F104" s="37"/>
      <c r="G104" s="23">
        <v>457414.26</v>
      </c>
      <c r="H104" s="23">
        <v>0.02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>
        <f>SUM($G$104)</f>
        <v>457414.26</v>
      </c>
      <c r="H105" s="23">
        <f>(G105/$O$2) *100</f>
        <v>2.0797539043134416E-2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17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/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0" t="s">
        <v>18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5</v>
      </c>
      <c r="C109" s="13"/>
      <c r="D109" s="13"/>
      <c r="E109" s="13"/>
      <c r="F109" s="38"/>
      <c r="G109" s="23"/>
      <c r="H109" s="23">
        <f>(G109/$O$2) *100</f>
        <v>0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0" t="s">
        <v>26</v>
      </c>
      <c r="C110" s="13"/>
      <c r="D110" s="13"/>
      <c r="E110" s="13"/>
      <c r="F110" s="38"/>
      <c r="G110" s="23"/>
      <c r="H110" s="28"/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1" t="s">
        <v>5</v>
      </c>
      <c r="C111" s="13"/>
      <c r="D111" s="13"/>
      <c r="E111" s="13"/>
      <c r="F111" s="38"/>
      <c r="G111" s="23"/>
      <c r="H111" s="23">
        <f>(G111/$O$2) *100</f>
        <v>0</v>
      </c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0" t="s">
        <v>22</v>
      </c>
      <c r="C112" s="13"/>
      <c r="D112" s="13"/>
      <c r="E112" s="13"/>
      <c r="F112" s="38"/>
      <c r="G112" s="23"/>
      <c r="H112" s="28"/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1" t="s">
        <v>5</v>
      </c>
      <c r="C113" s="13"/>
      <c r="D113" s="13"/>
      <c r="E113" s="13"/>
      <c r="F113" s="38"/>
      <c r="G113" s="23"/>
      <c r="H113" s="23">
        <f>(G113/$O$2) *100</f>
        <v>0</v>
      </c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5"/>
      <c r="B114" s="10" t="s">
        <v>19</v>
      </c>
      <c r="C114" s="13"/>
      <c r="D114" s="13"/>
      <c r="E114" s="13"/>
      <c r="F114" s="38"/>
      <c r="G114" s="23"/>
      <c r="H114" s="28"/>
      <c r="I114" s="5"/>
      <c r="J114" s="31"/>
      <c r="K114" s="31"/>
      <c r="L114" s="5"/>
      <c r="M114" s="5"/>
      <c r="N114" s="5"/>
      <c r="O114" s="5"/>
    </row>
    <row r="115" spans="1:15" ht="35.25" customHeight="1" x14ac:dyDescent="0.25">
      <c r="A115" s="5"/>
      <c r="B115" s="11" t="s">
        <v>5</v>
      </c>
      <c r="C115" s="13"/>
      <c r="D115" s="13"/>
      <c r="E115" s="13"/>
      <c r="F115" s="38"/>
      <c r="G115" s="23"/>
      <c r="H115" s="23">
        <f>(G115/$O$2) *100</f>
        <v>0</v>
      </c>
      <c r="I115" s="5"/>
      <c r="J115" s="31"/>
      <c r="K115" s="31"/>
      <c r="L115" s="5"/>
      <c r="M115" s="5"/>
      <c r="N115" s="5"/>
      <c r="O115" s="5"/>
    </row>
    <row r="116" spans="1:15" ht="35.25" customHeight="1" x14ac:dyDescent="0.25">
      <c r="A116" s="5"/>
      <c r="B116" s="10" t="s">
        <v>31</v>
      </c>
      <c r="C116" s="13"/>
      <c r="D116" s="13"/>
      <c r="E116" s="13"/>
      <c r="F116" s="38"/>
      <c r="G116" s="23"/>
      <c r="H116" s="28"/>
      <c r="I116" s="5"/>
      <c r="J116" s="31"/>
      <c r="K116" s="31"/>
      <c r="L116" s="5"/>
      <c r="M116" s="5"/>
      <c r="N116" s="5"/>
      <c r="O116" s="5"/>
    </row>
    <row r="117" spans="1:15" ht="35.25" customHeight="1" x14ac:dyDescent="0.25">
      <c r="A117" s="5"/>
      <c r="B117" s="11" t="s">
        <v>5</v>
      </c>
      <c r="C117" s="13"/>
      <c r="D117" s="13"/>
      <c r="E117" s="13"/>
      <c r="F117" s="38"/>
      <c r="G117" s="23"/>
      <c r="H117" s="23">
        <f>(G117/$O$2) *100</f>
        <v>0</v>
      </c>
      <c r="I117" s="5"/>
      <c r="J117" s="31"/>
      <c r="K117" s="31"/>
      <c r="L117" s="5"/>
      <c r="M117" s="5"/>
      <c r="N117" s="5"/>
      <c r="O117" s="5"/>
    </row>
    <row r="118" spans="1:15" ht="35.25" customHeight="1" x14ac:dyDescent="0.25">
      <c r="A118" s="5"/>
      <c r="B118" s="10" t="s">
        <v>20</v>
      </c>
      <c r="C118" s="13"/>
      <c r="D118" s="13"/>
      <c r="E118" s="13"/>
      <c r="F118" s="38"/>
      <c r="G118" s="23"/>
      <c r="H118" s="28"/>
      <c r="I118" s="5"/>
      <c r="J118" s="31"/>
      <c r="K118" s="31"/>
      <c r="L118" s="5"/>
      <c r="M118" s="5"/>
      <c r="N118" s="5"/>
      <c r="O118" s="5"/>
    </row>
    <row r="119" spans="1:15" ht="35.25" customHeight="1" x14ac:dyDescent="0.25">
      <c r="A119" s="5"/>
      <c r="B119" s="11" t="s">
        <v>264</v>
      </c>
      <c r="C119" s="14"/>
      <c r="D119" s="14" t="s">
        <v>256</v>
      </c>
      <c r="E119" s="14" t="s">
        <v>257</v>
      </c>
      <c r="F119" s="37"/>
      <c r="G119" s="23">
        <v>2445.6799999999998</v>
      </c>
      <c r="H119" s="23">
        <v>0</v>
      </c>
      <c r="I119" s="5"/>
      <c r="J119" s="31"/>
      <c r="K119" s="31"/>
      <c r="L119" s="5"/>
      <c r="M119" s="5"/>
      <c r="N119" s="5"/>
      <c r="O119" s="5"/>
    </row>
    <row r="120" spans="1:15" ht="35.25" customHeight="1" x14ac:dyDescent="0.25">
      <c r="A120" s="5"/>
      <c r="B120" s="11" t="s">
        <v>265</v>
      </c>
      <c r="C120" s="14"/>
      <c r="D120" s="14" t="s">
        <v>247</v>
      </c>
      <c r="E120" s="14" t="s">
        <v>248</v>
      </c>
      <c r="F120" s="37"/>
      <c r="G120" s="23">
        <v>407441.1</v>
      </c>
      <c r="H120" s="23">
        <v>0.02</v>
      </c>
      <c r="I120" s="5"/>
      <c r="J120" s="31"/>
      <c r="K120" s="31"/>
      <c r="L120" s="5"/>
      <c r="M120" s="5"/>
      <c r="N120" s="5"/>
      <c r="O120" s="5"/>
    </row>
    <row r="121" spans="1:15" ht="35.25" customHeight="1" x14ac:dyDescent="0.25">
      <c r="A121" s="5"/>
      <c r="B121" s="11" t="s">
        <v>5</v>
      </c>
      <c r="C121" s="13"/>
      <c r="D121" s="13"/>
      <c r="E121" s="13"/>
      <c r="F121" s="38"/>
      <c r="G121" s="23">
        <f>SUM($G$119:$G$120)</f>
        <v>409886.77999999997</v>
      </c>
      <c r="H121" s="23">
        <f>(G121/$O$2) *100</f>
        <v>1.8636577509224671E-2</v>
      </c>
      <c r="I121" s="5"/>
      <c r="J121" s="31"/>
      <c r="K121" s="31"/>
      <c r="L121" s="5"/>
      <c r="M121" s="5"/>
      <c r="N121" s="5"/>
      <c r="O121" s="5"/>
    </row>
    <row r="122" spans="1:15" ht="35.25" customHeight="1" x14ac:dyDescent="0.25">
      <c r="A122" s="5"/>
      <c r="B122" s="10" t="s">
        <v>34</v>
      </c>
      <c r="C122" s="13"/>
      <c r="D122" s="13"/>
      <c r="E122" s="13"/>
      <c r="F122" s="38"/>
      <c r="G122" s="23"/>
      <c r="H122" s="28"/>
      <c r="I122" s="5"/>
      <c r="J122" s="31"/>
      <c r="K122" s="31"/>
      <c r="L122" s="5"/>
      <c r="M122" s="5"/>
      <c r="N122" s="5"/>
      <c r="O122" s="5"/>
    </row>
    <row r="123" spans="1:15" ht="35.25" customHeight="1" x14ac:dyDescent="0.25">
      <c r="A123" s="5"/>
      <c r="B123" s="11" t="s">
        <v>5</v>
      </c>
      <c r="C123" s="13"/>
      <c r="D123" s="13"/>
      <c r="E123" s="13"/>
      <c r="F123" s="38"/>
      <c r="G123" s="23"/>
      <c r="H123" s="23">
        <f>(G123/$O$2) *100</f>
        <v>0</v>
      </c>
      <c r="I123" s="5"/>
      <c r="J123" s="31"/>
      <c r="K123" s="31"/>
      <c r="L123" s="5"/>
      <c r="M123" s="5"/>
      <c r="N123" s="5"/>
      <c r="O123" s="5"/>
    </row>
    <row r="124" spans="1:15" ht="35.25" customHeight="1" x14ac:dyDescent="0.25">
      <c r="A124" s="7"/>
      <c r="B124" s="10" t="s">
        <v>23</v>
      </c>
      <c r="C124" s="15"/>
      <c r="D124" s="15"/>
      <c r="E124" s="15"/>
      <c r="F124" s="39"/>
      <c r="G124" s="24">
        <f>G123+G121+G117+G115+G113+G111+G109+G107+G105+G102+G100+G98+G93+G91+G89+G87+G85+G83+G33+G31+G17</f>
        <v>2199367237.8800001</v>
      </c>
      <c r="H124" s="24">
        <v>100</v>
      </c>
      <c r="I124" s="7"/>
      <c r="J124" s="33">
        <v>2199367237.8800001</v>
      </c>
      <c r="K124" s="17">
        <f>ROUND(G124,2)-ROUND(J124,2)</f>
        <v>0</v>
      </c>
      <c r="L124" s="7"/>
      <c r="M124" s="7"/>
      <c r="N124" s="7"/>
      <c r="O124" s="7"/>
    </row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2024-01-17T11:13:28Z</dcterms:modified>
</cp:coreProperties>
</file>