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08-28_портфели для сайта\"/>
    </mc:Choice>
  </mc:AlternateContent>
  <xr:revisionPtr revIDLastSave="0" documentId="8_{C6FA52D9-F797-4CE2-93CF-06419B124E5E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портфеля'!$A$7:$O$16</definedName>
    <definedName name="Report07">'Состав портфеля'!$A$18:$O$30</definedName>
    <definedName name="Report08">'Состав портфеля'!$A$32:$O$32</definedName>
    <definedName name="Report09">'Состав портфеля'!$A$34:$O$78</definedName>
    <definedName name="Report10">'Состав портфеля'!$A$80:$O$80</definedName>
    <definedName name="Report11">'Состав портфеля'!$A$82:$O$83</definedName>
    <definedName name="Report12">'Состав портфеля'!$A$85:$O$85</definedName>
    <definedName name="Report13">'Состав портфеля'!$A$87:$O$87</definedName>
    <definedName name="Report14">'Состав портфеля'!$A$89:$O$89</definedName>
    <definedName name="Report15">'Состав портфеля'!$A$91:$O$94</definedName>
    <definedName name="Report16">'Состав портфеля'!$A$96:$O$96</definedName>
    <definedName name="Report17">'Состав портфеля'!$A$98:$O$98</definedName>
    <definedName name="Report18">'Состав портфеля'!$A$100:$O$101</definedName>
    <definedName name="Report19">'Состав портфеля'!$A$103:$O$103</definedName>
    <definedName name="Report20">'Состав портфеля'!$A$105:$O$105</definedName>
    <definedName name="Report21">'Состав портфеля'!$A$107:$O$107</definedName>
    <definedName name="Report22">'Состав портфеля'!$A$109:$O$109</definedName>
    <definedName name="Report23">'Состав портфеля'!$A$111:$O$111</definedName>
    <definedName name="Report24">'Состав портфеля'!$A$113:$O$113</definedName>
    <definedName name="Report25">'Состав портфеля'!$A$115:$O$117</definedName>
    <definedName name="Report26">'Состав портфеля'!$A$119:$O$119</definedName>
    <definedName name="Report27">'Состав портфеля'!$A$120:$K$120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7" i="12" l="1"/>
  <c r="G120" i="12" s="1"/>
  <c r="K120" i="12" s="1"/>
  <c r="G101" i="12"/>
  <c r="G94" i="12"/>
  <c r="G83" i="12"/>
  <c r="G78" i="12"/>
  <c r="G30" i="12"/>
  <c r="G16" i="12"/>
  <c r="B5" i="9"/>
  <c r="B3" i="12" l="1"/>
  <c r="O1" i="12" l="1"/>
  <c r="O2" i="12" l="1"/>
  <c r="H119" i="12" s="1"/>
  <c r="H113" i="12" l="1"/>
  <c r="H117" i="12"/>
  <c r="H109" i="12"/>
  <c r="H111" i="12"/>
  <c r="H105" i="12"/>
  <c r="H107" i="12"/>
  <c r="H101" i="12"/>
  <c r="H103" i="12"/>
  <c r="H96" i="12"/>
  <c r="H98" i="12"/>
  <c r="H89" i="12"/>
  <c r="H94" i="12"/>
  <c r="H85" i="12"/>
  <c r="H87" i="12"/>
  <c r="H80" i="12"/>
  <c r="H83" i="12"/>
  <c r="H32" i="12"/>
  <c r="H78" i="12"/>
  <c r="H16" i="12"/>
  <c r="H30" i="12"/>
  <c r="B2" i="12"/>
</calcChain>
</file>

<file path=xl/sharedStrings.xml><?xml version="1.0" encoding="utf-8"?>
<sst xmlns="http://schemas.openxmlformats.org/spreadsheetml/2006/main" count="349" uniqueCount="256">
  <si>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</si>
  <si>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</si>
  <si>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</si>
  <si>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</si>
  <si>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</si>
  <si>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</si>
  <si>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</si>
  <si>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</si>
  <si>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</si>
  <si>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</si>
  <si>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</si>
  <si>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</si>
  <si>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</si>
  <si>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</si>
  <si>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</si>
  <si>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</si>
  <si>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</si>
  <si>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</si>
  <si>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</si>
  <si>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</si>
  <si>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</si>
  <si>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</si>
  <si>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</si>
  <si>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</si>
  <si>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</si>
  <si>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</si>
  <si>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</si>
  <si>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</si>
  <si>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</si>
  <si>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</si>
  <si>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</si>
  <si>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</si>
  <si>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</si>
  <si>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</si>
  <si>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</si>
  <si>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SPECDEP\sd1553</t>
  </si>
  <si>
    <t>Меркедонов Алексей Владимирович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</si>
  <si>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</si>
  <si>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</si>
  <si>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</si>
  <si>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</si>
  <si>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</si>
  <si>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</si>
  <si>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30.06.2023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</si>
  <si>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</si>
  <si>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</si>
  <si>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</si>
  <si>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</si>
  <si>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</si>
  <si>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</si>
  <si>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</si>
  <si>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</si>
  <si>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</si>
  <si>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</si>
  <si>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</si>
  <si>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</si>
  <si>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</si>
  <si>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</si>
  <si>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</si>
  <si>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</si>
  <si>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</si>
  <si>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</si>
  <si>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</si>
  <si>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26236RMFS</t>
  </si>
  <si>
    <t>RU000A102BT8</t>
  </si>
  <si>
    <t>26237RMFS</t>
  </si>
  <si>
    <t>RU000A1038Z7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</si>
  <si>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</si>
  <si>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</si>
  <si>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</si>
  <si>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</si>
  <si>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</si>
  <si>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</si>
  <si>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</si>
  <si>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</si>
  <si>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</si>
  <si>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</si>
  <si>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</si>
  <si>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</si>
  <si>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</si>
  <si>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</si>
  <si>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</si>
  <si>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</si>
  <si>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</si>
  <si>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</si>
  <si>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</si>
  <si>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</si>
  <si>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</si>
  <si>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</si>
  <si>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</si>
  <si>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</si>
  <si>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</si>
  <si>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</si>
  <si>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</si>
  <si>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</si>
  <si>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</si>
  <si>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</si>
  <si>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</si>
  <si>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</si>
  <si>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</si>
  <si>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</si>
  <si>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</si>
  <si>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</si>
  <si>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</si>
  <si>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</si>
  <si>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</si>
  <si>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</si>
  <si>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</si>
  <si>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</si>
  <si>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</si>
  <si>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</si>
  <si>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</si>
  <si>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</si>
  <si>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</si>
  <si>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</si>
  <si>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</si>
  <si>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</si>
  <si>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</si>
  <si>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</si>
  <si>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4B02-01-20075-F-001P</t>
  </si>
  <si>
    <t>RU000A100BB0</t>
  </si>
  <si>
    <t>Публичное акционерное общество "РУСАЛ Братский алюминиевый завод"</t>
  </si>
  <si>
    <t>1023800836377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</si>
  <si>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</si>
  <si>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</si>
  <si>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</si>
  <si>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</si>
  <si>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</si>
  <si>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</si>
  <si>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</si>
  <si>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</si>
  <si>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</si>
  <si>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</si>
  <si>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</si>
  <si>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</si>
  <si>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4B02-01-65045-D-001P</t>
  </si>
  <si>
    <t>RU000A0JXN05</t>
  </si>
  <si>
    <t>4B02-01-87154-H-002P</t>
  </si>
  <si>
    <t>RU000A1041B2</t>
  </si>
  <si>
    <t>Публичное акционерное общество Группа компаний "Сегежа"</t>
  </si>
  <si>
    <t>1207700498279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</si>
  <si>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</si>
  <si>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</si>
  <si>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</si>
  <si>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</si>
  <si>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4B02-02-00011-T-004P</t>
  </si>
  <si>
    <t>RU000A105GU8</t>
  </si>
  <si>
    <t>4B02-02-12414-F-001P</t>
  </si>
  <si>
    <t>RU000A103133</t>
  </si>
  <si>
    <t>4B02-02-16643-A-002P</t>
  </si>
  <si>
    <t>RU000A104W17</t>
  </si>
  <si>
    <t>4B02-02-87154-H-003P</t>
  </si>
  <si>
    <t>RU000A105SP3</t>
  </si>
  <si>
    <t>4B02-03-00822-J-002P</t>
  </si>
  <si>
    <t>RU000A1065S5</t>
  </si>
  <si>
    <t>Публичное акционерное общество "МегаФон"</t>
  </si>
  <si>
    <t>1027809169585</t>
  </si>
  <si>
    <t>4B02-03-36393-R-001P</t>
  </si>
  <si>
    <t>RU000A100VG7</t>
  </si>
  <si>
    <t>Общество с ограниченной ответственностью "СУЭК-Финанс"</t>
  </si>
  <si>
    <t>1107746282687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</si>
  <si>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</si>
  <si>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</si>
  <si>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</si>
  <si>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</si>
  <si>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</si>
  <si>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</si>
  <si>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</si>
  <si>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</si>
  <si>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</si>
  <si>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</si>
  <si>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</si>
  <si>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</si>
  <si>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</si>
  <si>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</si>
  <si>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</si>
  <si>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</si>
  <si>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4B02-04-36393-R-001P</t>
  </si>
  <si>
    <t>RU000A100Y50</t>
  </si>
  <si>
    <t>4B02-04-87154-H-002P</t>
  </si>
  <si>
    <t>RU000A104UA4</t>
  </si>
  <si>
    <t>4B02-05-00122-A</t>
  </si>
  <si>
    <t>RU000A0JUCS1</t>
  </si>
  <si>
    <t>4B02-05-87154-H-002P</t>
  </si>
  <si>
    <t>RU000A1053P7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</si>
  <si>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</si>
  <si>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</si>
  <si>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</si>
  <si>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</si>
  <si>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</si>
  <si>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</si>
  <si>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4B02-06-36393-R-001P</t>
  </si>
  <si>
    <t>RU000A102986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</si>
  <si>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</si>
  <si>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</si>
  <si>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</si>
  <si>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</si>
  <si>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</si>
  <si>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</si>
  <si>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</si>
  <si>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</si>
  <si>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</si>
  <si>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</si>
  <si>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</si>
  <si>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</si>
  <si>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</si>
  <si>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</si>
  <si>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</si>
  <si>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</si>
  <si>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</si>
  <si>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</si>
  <si>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</si>
  <si>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</si>
  <si>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</si>
  <si>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</si>
  <si>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</si>
  <si>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</si>
  <si>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</si>
  <si>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</si>
  <si>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</si>
  <si>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</si>
  <si>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</si>
  <si>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</si>
  <si>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</si>
  <si>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</si>
  <si>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</si>
  <si>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</si>
  <si>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</si>
  <si>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</si>
  <si>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</si>
  <si>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</si>
  <si>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</si>
  <si>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</si>
  <si>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</si>
  <si>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</si>
  <si>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</si>
  <si>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</si>
  <si>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</si>
  <si>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</si>
  <si>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</si>
  <si>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</si>
  <si>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</si>
  <si>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</si>
  <si>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</si>
  <si>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</si>
  <si>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</si>
  <si>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</si>
  <si>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</si>
  <si>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</si>
  <si>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</si>
  <si>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</si>
  <si>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</si>
  <si>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</si>
  <si>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</si>
  <si>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Банк ГПБ (АО), М2-4858/2017(Подтв. №20230629001360 от 29.06.2023), 20.07.2017</t>
  </si>
  <si>
    <t>ПАО Сбербанк, 01869855 (Подтв. №9038/1869/000416 от 23.06.2023),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</si>
</sst>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45107</v>
      </c>
      <c r="G6" s="3">
        <v>45107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647774065.46000004</v>
      </c>
      <c r="C7">
        <v>271771297.81</v>
      </c>
      <c r="D7">
        <v>910458518.55999994</v>
      </c>
      <c r="F7">
        <v>4337134.5599999996</v>
      </c>
      <c r="H7">
        <v>223314591.50999999</v>
      </c>
      <c r="I7">
        <v>0</v>
      </c>
      <c r="M7">
        <v>77822.710000000006</v>
      </c>
      <c r="N7">
        <v>169</v>
      </c>
    </row>
    <row r="8" spans="1:14" x14ac:dyDescent="0.25">
      <c r="A8" t="s">
        <v>41</v>
      </c>
      <c r="B8">
        <v>2057733430.6099999</v>
      </c>
    </row>
    <row r="9" spans="1:14" x14ac:dyDescent="0.25">
      <c r="A9" t="s">
        <v>42</v>
      </c>
      <c r="B9" s="2" t="s">
        <v>43</v>
      </c>
      <c r="C9">
        <v>2057733430.6099999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2057733430.6099999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45107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30.06.2023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2057733430.6099999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39107976</v>
      </c>
      <c r="H7" s="23">
        <v>1.9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76803027.620000005</v>
      </c>
      <c r="H8" s="23">
        <v>3.73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38000</v>
      </c>
      <c r="G9" s="23">
        <v>30240400</v>
      </c>
      <c r="H9" s="23">
        <v>1.47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26129646.329999998</v>
      </c>
      <c r="H10" s="23">
        <v>1.27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19785</v>
      </c>
      <c r="G11" s="23">
        <v>20324339.100000001</v>
      </c>
      <c r="H11" s="23">
        <v>0.99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200845953.21000001</v>
      </c>
      <c r="H12" s="23">
        <v>9.76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38289219.200000003</v>
      </c>
      <c r="H13" s="23">
        <v>1.86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128000</v>
      </c>
      <c r="G14" s="23">
        <v>109260800</v>
      </c>
      <c r="H14" s="23">
        <v>5.31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120800</v>
      </c>
      <c r="G15" s="23">
        <v>106772704</v>
      </c>
      <c r="H15" s="23">
        <v>5.19</v>
      </c>
      <c r="J15" s="31"/>
      <c r="K15" s="31"/>
    </row>
    <row r="16" spans="1:15" s="5" customFormat="1" ht="35.25" customHeight="1" x14ac:dyDescent="0.25">
      <c r="B16" s="11" t="s">
        <v>5</v>
      </c>
      <c r="C16" s="13"/>
      <c r="D16" s="13"/>
      <c r="E16" s="13"/>
      <c r="F16" s="38"/>
      <c r="G16" s="23">
        <f>SUM($G$7:$G$15)</f>
        <v>647774065.46000004</v>
      </c>
      <c r="H16" s="23">
        <f>(G16/$O$2) *100</f>
        <v>31.479979662281725</v>
      </c>
      <c r="J16" s="31"/>
      <c r="K16" s="31"/>
    </row>
    <row r="17" spans="1:15" s="5" customFormat="1" ht="35.25" customHeight="1" x14ac:dyDescent="0.25">
      <c r="A17" s="7"/>
      <c r="B17" s="10" t="s">
        <v>8</v>
      </c>
      <c r="C17" s="15"/>
      <c r="D17" s="15"/>
      <c r="E17" s="15"/>
      <c r="F17" s="39"/>
      <c r="G17" s="24"/>
      <c r="H17" s="27"/>
      <c r="I17" s="7"/>
      <c r="J17" s="32"/>
      <c r="K17" s="32"/>
      <c r="L17" s="7"/>
      <c r="M17" s="7"/>
      <c r="N17" s="7"/>
      <c r="O17" s="7"/>
    </row>
    <row r="18" spans="1:15" s="5" customFormat="1" ht="35.25" customHeight="1" x14ac:dyDescent="0.25">
      <c r="B18" s="11" t="s">
        <v>67</v>
      </c>
      <c r="C18" s="14" t="s">
        <v>68</v>
      </c>
      <c r="D18" s="14" t="s">
        <v>69</v>
      </c>
      <c r="E18" s="14" t="s">
        <v>70</v>
      </c>
      <c r="F18" s="37">
        <v>45000</v>
      </c>
      <c r="G18" s="23">
        <v>22721034.149999999</v>
      </c>
      <c r="H18" s="23">
        <v>1.1000000000000001</v>
      </c>
      <c r="J18" s="31"/>
      <c r="K18" s="31"/>
    </row>
    <row r="19" spans="1:15" s="5" customFormat="1" ht="35.25" customHeight="1" x14ac:dyDescent="0.25">
      <c r="B19" s="11" t="s">
        <v>71</v>
      </c>
      <c r="C19" s="14" t="s">
        <v>72</v>
      </c>
      <c r="D19" s="14" t="s">
        <v>73</v>
      </c>
      <c r="E19" s="14" t="s">
        <v>74</v>
      </c>
      <c r="F19" s="37">
        <v>30610</v>
      </c>
      <c r="G19" s="23">
        <v>21068001.600000001</v>
      </c>
      <c r="H19" s="23">
        <v>1.02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73</v>
      </c>
      <c r="E20" s="14" t="s">
        <v>74</v>
      </c>
      <c r="F20" s="37">
        <v>35000</v>
      </c>
      <c r="G20" s="23">
        <v>34548500</v>
      </c>
      <c r="H20" s="23">
        <v>1.68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79</v>
      </c>
      <c r="E21" s="14" t="s">
        <v>80</v>
      </c>
      <c r="F21" s="37">
        <v>40764</v>
      </c>
      <c r="G21" s="23">
        <v>32555262.66</v>
      </c>
      <c r="H21" s="23">
        <v>1.58</v>
      </c>
      <c r="J21" s="31"/>
      <c r="K21" s="31"/>
    </row>
    <row r="22" spans="1:15" s="5" customFormat="1" ht="35.25" customHeight="1" x14ac:dyDescent="0.25">
      <c r="B22" s="11" t="s">
        <v>81</v>
      </c>
      <c r="C22" s="14" t="s">
        <v>82</v>
      </c>
      <c r="D22" s="14" t="s">
        <v>79</v>
      </c>
      <c r="E22" s="14" t="s">
        <v>80</v>
      </c>
      <c r="F22" s="37">
        <v>8900</v>
      </c>
      <c r="G22" s="23">
        <v>8598290</v>
      </c>
      <c r="H22" s="23">
        <v>0.42</v>
      </c>
      <c r="J22" s="31"/>
      <c r="K22" s="31"/>
    </row>
    <row r="23" spans="1:15" s="5" customFormat="1" ht="35.25" customHeight="1" x14ac:dyDescent="0.25">
      <c r="B23" s="11" t="s">
        <v>83</v>
      </c>
      <c r="C23" s="14" t="s">
        <v>84</v>
      </c>
      <c r="D23" s="14" t="s">
        <v>85</v>
      </c>
      <c r="E23" s="14" t="s">
        <v>86</v>
      </c>
      <c r="F23" s="37">
        <v>18800</v>
      </c>
      <c r="G23" s="23">
        <v>13698150</v>
      </c>
      <c r="H23" s="23">
        <v>0.67</v>
      </c>
      <c r="J23" s="31"/>
      <c r="K23" s="31"/>
    </row>
    <row r="24" spans="1:15" s="5" customFormat="1" ht="35.25" customHeight="1" x14ac:dyDescent="0.25">
      <c r="B24" s="11" t="s">
        <v>87</v>
      </c>
      <c r="C24" s="14" t="s">
        <v>88</v>
      </c>
      <c r="D24" s="14" t="s">
        <v>85</v>
      </c>
      <c r="E24" s="14" t="s">
        <v>86</v>
      </c>
      <c r="F24" s="37">
        <v>21750</v>
      </c>
      <c r="G24" s="23">
        <v>20455875</v>
      </c>
      <c r="H24" s="23">
        <v>0.99</v>
      </c>
      <c r="J24" s="31"/>
      <c r="K24" s="31"/>
    </row>
    <row r="25" spans="1:15" s="5" customFormat="1" ht="35.25" customHeight="1" x14ac:dyDescent="0.25">
      <c r="B25" s="11" t="s">
        <v>89</v>
      </c>
      <c r="C25" s="14" t="s">
        <v>90</v>
      </c>
      <c r="D25" s="14" t="s">
        <v>69</v>
      </c>
      <c r="E25" s="14" t="s">
        <v>70</v>
      </c>
      <c r="F25" s="37">
        <v>97247</v>
      </c>
      <c r="G25" s="23">
        <v>36534725.43</v>
      </c>
      <c r="H25" s="23">
        <v>1.78</v>
      </c>
      <c r="J25" s="31"/>
      <c r="K25" s="31"/>
    </row>
    <row r="26" spans="1:15" s="5" customFormat="1" ht="35.25" customHeight="1" x14ac:dyDescent="0.25">
      <c r="B26" s="11" t="s">
        <v>91</v>
      </c>
      <c r="C26" s="14" t="s">
        <v>92</v>
      </c>
      <c r="D26" s="14" t="s">
        <v>93</v>
      </c>
      <c r="E26" s="14" t="s">
        <v>94</v>
      </c>
      <c r="F26" s="37">
        <v>4229</v>
      </c>
      <c r="G26" s="23">
        <v>2135518.13</v>
      </c>
      <c r="H26" s="23">
        <v>0.1</v>
      </c>
      <c r="J26" s="31"/>
      <c r="K26" s="31"/>
    </row>
    <row r="27" spans="1:15" s="5" customFormat="1" ht="35.25" customHeight="1" x14ac:dyDescent="0.25">
      <c r="B27" s="11" t="s">
        <v>95</v>
      </c>
      <c r="C27" s="14" t="s">
        <v>96</v>
      </c>
      <c r="D27" s="14" t="s">
        <v>97</v>
      </c>
      <c r="E27" s="14" t="s">
        <v>98</v>
      </c>
      <c r="F27" s="37">
        <v>2000</v>
      </c>
      <c r="G27" s="23">
        <v>1511876.45</v>
      </c>
      <c r="H27" s="23">
        <v>7.0000000000000007E-2</v>
      </c>
      <c r="J27" s="31"/>
      <c r="K27" s="31"/>
    </row>
    <row r="28" spans="1:15" s="5" customFormat="1" ht="35.25" customHeight="1" x14ac:dyDescent="0.25">
      <c r="B28" s="11" t="s">
        <v>99</v>
      </c>
      <c r="C28" s="14" t="s">
        <v>100</v>
      </c>
      <c r="D28" s="14" t="s">
        <v>73</v>
      </c>
      <c r="E28" s="14" t="s">
        <v>74</v>
      </c>
      <c r="F28" s="37">
        <v>64492</v>
      </c>
      <c r="G28" s="23">
        <v>61829141.439999998</v>
      </c>
      <c r="H28" s="23">
        <v>3</v>
      </c>
      <c r="J28" s="31"/>
      <c r="K28" s="31"/>
    </row>
    <row r="29" spans="1:15" s="5" customFormat="1" ht="35.25" customHeight="1" x14ac:dyDescent="0.25">
      <c r="B29" s="11" t="s">
        <v>101</v>
      </c>
      <c r="C29" s="14" t="s">
        <v>102</v>
      </c>
      <c r="D29" s="14" t="s">
        <v>73</v>
      </c>
      <c r="E29" s="14" t="s">
        <v>74</v>
      </c>
      <c r="F29" s="37">
        <v>22790</v>
      </c>
      <c r="G29" s="23">
        <v>16114922.949999999</v>
      </c>
      <c r="H29" s="23">
        <v>0.78</v>
      </c>
      <c r="J29" s="31"/>
      <c r="K29" s="31"/>
    </row>
    <row r="30" spans="1:15" s="5" customFormat="1" ht="35.25" customHeight="1" x14ac:dyDescent="0.25">
      <c r="B30" s="11" t="s">
        <v>5</v>
      </c>
      <c r="C30" s="13"/>
      <c r="D30" s="13"/>
      <c r="E30" s="13"/>
      <c r="F30" s="38"/>
      <c r="G30" s="23">
        <f>SUM($G$18:$G$29)</f>
        <v>271771297.81</v>
      </c>
      <c r="H30" s="23">
        <f>(G30/$O$2) *100</f>
        <v>13.207313142083491</v>
      </c>
      <c r="J30" s="31"/>
      <c r="K30" s="31"/>
    </row>
    <row r="31" spans="1:15" s="5" customFormat="1" ht="35.25" customHeight="1" x14ac:dyDescent="0.25">
      <c r="B31" s="12" t="s">
        <v>15</v>
      </c>
      <c r="C31" s="13"/>
      <c r="D31" s="13"/>
      <c r="E31" s="13"/>
      <c r="F31" s="38"/>
      <c r="G31" s="23"/>
      <c r="H31" s="28"/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/>
      <c r="H32" s="23">
        <f>(G32/$O$2) *100</f>
        <v>0</v>
      </c>
      <c r="J32" s="31"/>
      <c r="K32" s="31"/>
    </row>
    <row r="33" spans="2:11" s="5" customFormat="1" ht="35.25" customHeight="1" x14ac:dyDescent="0.25">
      <c r="B33" s="10" t="s">
        <v>16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19300</v>
      </c>
      <c r="G34" s="23">
        <v>19484508</v>
      </c>
      <c r="H34" s="23">
        <v>0.95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12745</v>
      </c>
      <c r="G35" s="23">
        <v>12680510.300000001</v>
      </c>
      <c r="H35" s="23">
        <v>0.62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19550</v>
      </c>
      <c r="G36" s="23">
        <v>14710690.75</v>
      </c>
      <c r="H36" s="23">
        <v>0.71</v>
      </c>
      <c r="J36" s="31"/>
      <c r="K36" s="31"/>
    </row>
    <row r="37" spans="2:11" s="5" customFormat="1" ht="35.25" customHeight="1" x14ac:dyDescent="0.25">
      <c r="B37" s="11" t="s">
        <v>115</v>
      </c>
      <c r="C37" s="14" t="s">
        <v>116</v>
      </c>
      <c r="D37" s="14" t="s">
        <v>117</v>
      </c>
      <c r="E37" s="14" t="s">
        <v>118</v>
      </c>
      <c r="F37" s="37">
        <v>19000</v>
      </c>
      <c r="G37" s="23">
        <v>20244120</v>
      </c>
      <c r="H37" s="23">
        <v>0.98</v>
      </c>
      <c r="J37" s="31"/>
      <c r="K37" s="31"/>
    </row>
    <row r="38" spans="2:11" s="5" customFormat="1" ht="35.25" customHeight="1" x14ac:dyDescent="0.25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1003</v>
      </c>
      <c r="G38" s="23">
        <v>1021194.42</v>
      </c>
      <c r="H38" s="23">
        <v>0.05</v>
      </c>
      <c r="J38" s="31"/>
      <c r="K38" s="31"/>
    </row>
    <row r="39" spans="2:11" s="5" customFormat="1" ht="35.25" customHeight="1" x14ac:dyDescent="0.25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1709</v>
      </c>
      <c r="G39" s="23">
        <v>1743128.73</v>
      </c>
      <c r="H39" s="23">
        <v>0.08</v>
      </c>
      <c r="J39" s="31"/>
      <c r="K39" s="31"/>
    </row>
    <row r="40" spans="2:11" s="5" customFormat="1" ht="35.25" customHeight="1" x14ac:dyDescent="0.25">
      <c r="B40" s="11" t="s">
        <v>127</v>
      </c>
      <c r="C40" s="14" t="s">
        <v>128</v>
      </c>
      <c r="D40" s="14" t="s">
        <v>129</v>
      </c>
      <c r="E40" s="14" t="s">
        <v>130</v>
      </c>
      <c r="F40" s="37">
        <v>38735</v>
      </c>
      <c r="G40" s="23">
        <v>38793877.200000003</v>
      </c>
      <c r="H40" s="23">
        <v>1.89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75000</v>
      </c>
      <c r="G41" s="23">
        <v>56171250</v>
      </c>
      <c r="H41" s="23">
        <v>2.73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105</v>
      </c>
      <c r="E42" s="14" t="s">
        <v>106</v>
      </c>
      <c r="F42" s="37">
        <v>17</v>
      </c>
      <c r="G42" s="23">
        <v>17089.93</v>
      </c>
      <c r="H42" s="23">
        <v>0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139</v>
      </c>
      <c r="E43" s="14" t="s">
        <v>140</v>
      </c>
      <c r="F43" s="37">
        <v>12500</v>
      </c>
      <c r="G43" s="23">
        <v>12434625</v>
      </c>
      <c r="H43" s="23">
        <v>0.6</v>
      </c>
      <c r="J43" s="31"/>
      <c r="K43" s="31"/>
    </row>
    <row r="44" spans="2:11" s="5" customFormat="1" ht="35.25" customHeight="1" x14ac:dyDescent="0.25">
      <c r="B44" s="11" t="s">
        <v>141</v>
      </c>
      <c r="C44" s="14" t="s">
        <v>142</v>
      </c>
      <c r="D44" s="14" t="s">
        <v>143</v>
      </c>
      <c r="E44" s="14" t="s">
        <v>144</v>
      </c>
      <c r="F44" s="37">
        <v>7850</v>
      </c>
      <c r="G44" s="23">
        <v>8292740</v>
      </c>
      <c r="H44" s="23">
        <v>0.4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143</v>
      </c>
      <c r="E45" s="14" t="s">
        <v>144</v>
      </c>
      <c r="F45" s="37">
        <v>2500</v>
      </c>
      <c r="G45" s="23">
        <v>2538882.98</v>
      </c>
      <c r="H45" s="23">
        <v>0.12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113</v>
      </c>
      <c r="E46" s="14" t="s">
        <v>114</v>
      </c>
      <c r="F46" s="37">
        <v>1547</v>
      </c>
      <c r="G46" s="23">
        <v>1555663.2</v>
      </c>
      <c r="H46" s="23">
        <v>0.08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117</v>
      </c>
      <c r="E47" s="14" t="s">
        <v>118</v>
      </c>
      <c r="F47" s="37">
        <v>87000</v>
      </c>
      <c r="G47" s="23">
        <v>88137960</v>
      </c>
      <c r="H47" s="23">
        <v>4.28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139</v>
      </c>
      <c r="E48" s="14" t="s">
        <v>140</v>
      </c>
      <c r="F48" s="37">
        <v>51627</v>
      </c>
      <c r="G48" s="23">
        <v>52027625.520000003</v>
      </c>
      <c r="H48" s="23">
        <v>2.5299999999999998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82400</v>
      </c>
      <c r="G49" s="23">
        <v>83747240</v>
      </c>
      <c r="H49" s="23">
        <v>4.07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159</v>
      </c>
      <c r="E50" s="14" t="s">
        <v>160</v>
      </c>
      <c r="F50" s="37">
        <v>60</v>
      </c>
      <c r="G50" s="23">
        <v>58119.59</v>
      </c>
      <c r="H50" s="23">
        <v>0</v>
      </c>
      <c r="J50" s="31"/>
      <c r="K50" s="31"/>
    </row>
    <row r="51" spans="2:11" s="5" customFormat="1" ht="35.25" customHeight="1" x14ac:dyDescent="0.25">
      <c r="B51" s="11" t="s">
        <v>161</v>
      </c>
      <c r="C51" s="14" t="s">
        <v>162</v>
      </c>
      <c r="D51" s="14" t="s">
        <v>163</v>
      </c>
      <c r="E51" s="14" t="s">
        <v>164</v>
      </c>
      <c r="F51" s="37">
        <v>549</v>
      </c>
      <c r="G51" s="23">
        <v>556598.16</v>
      </c>
      <c r="H51" s="23">
        <v>0.03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143</v>
      </c>
      <c r="E52" s="14" t="s">
        <v>144</v>
      </c>
      <c r="F52" s="37">
        <v>14850</v>
      </c>
      <c r="G52" s="23">
        <v>15001321.5</v>
      </c>
      <c r="H52" s="23">
        <v>0.73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169</v>
      </c>
      <c r="E53" s="14" t="s">
        <v>170</v>
      </c>
      <c r="F53" s="37">
        <v>52536</v>
      </c>
      <c r="G53" s="23">
        <v>53324040</v>
      </c>
      <c r="H53" s="23">
        <v>2.59</v>
      </c>
      <c r="J53" s="31"/>
      <c r="K53" s="31"/>
    </row>
    <row r="54" spans="2:11" s="5" customFormat="1" ht="35.25" customHeight="1" x14ac:dyDescent="0.25">
      <c r="B54" s="11" t="s">
        <v>171</v>
      </c>
      <c r="C54" s="14" t="s">
        <v>172</v>
      </c>
      <c r="D54" s="14" t="s">
        <v>173</v>
      </c>
      <c r="E54" s="14" t="s">
        <v>174</v>
      </c>
      <c r="F54" s="37">
        <v>43450</v>
      </c>
      <c r="G54" s="23">
        <v>44316827.5</v>
      </c>
      <c r="H54" s="23">
        <v>2.15</v>
      </c>
      <c r="J54" s="31"/>
      <c r="K54" s="31"/>
    </row>
    <row r="55" spans="2:11" s="5" customFormat="1" ht="35.25" customHeight="1" x14ac:dyDescent="0.25">
      <c r="B55" s="11" t="s">
        <v>175</v>
      </c>
      <c r="C55" s="14" t="s">
        <v>176</v>
      </c>
      <c r="D55" s="14" t="s">
        <v>117</v>
      </c>
      <c r="E55" s="14" t="s">
        <v>118</v>
      </c>
      <c r="F55" s="37">
        <v>22150</v>
      </c>
      <c r="G55" s="23">
        <v>22214013.5</v>
      </c>
      <c r="H55" s="23">
        <v>1.08</v>
      </c>
      <c r="J55" s="31"/>
      <c r="K55" s="31"/>
    </row>
    <row r="56" spans="2:11" s="5" customFormat="1" ht="35.25" customHeight="1" x14ac:dyDescent="0.25">
      <c r="B56" s="11" t="s">
        <v>177</v>
      </c>
      <c r="C56" s="14" t="s">
        <v>178</v>
      </c>
      <c r="D56" s="14" t="s">
        <v>159</v>
      </c>
      <c r="E56" s="14" t="s">
        <v>160</v>
      </c>
      <c r="F56" s="37">
        <v>885</v>
      </c>
      <c r="G56" s="23">
        <v>890515.35</v>
      </c>
      <c r="H56" s="23">
        <v>0.04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139</v>
      </c>
      <c r="E57" s="14" t="s">
        <v>140</v>
      </c>
      <c r="F57" s="37">
        <v>9800</v>
      </c>
      <c r="G57" s="23">
        <v>9893492</v>
      </c>
      <c r="H57" s="23">
        <v>0.48</v>
      </c>
      <c r="J57" s="31"/>
      <c r="K57" s="31"/>
    </row>
    <row r="58" spans="2:11" s="5" customFormat="1" ht="35.25" customHeight="1" x14ac:dyDescent="0.25">
      <c r="B58" s="11" t="s">
        <v>181</v>
      </c>
      <c r="C58" s="14" t="s">
        <v>182</v>
      </c>
      <c r="D58" s="14" t="s">
        <v>169</v>
      </c>
      <c r="E58" s="14" t="s">
        <v>170</v>
      </c>
      <c r="F58" s="37">
        <v>1240</v>
      </c>
      <c r="G58" s="23">
        <v>1246621.6000000001</v>
      </c>
      <c r="H58" s="23">
        <v>0.06</v>
      </c>
      <c r="J58" s="31"/>
      <c r="K58" s="31"/>
    </row>
    <row r="59" spans="2:11" s="5" customFormat="1" ht="35.25" customHeight="1" x14ac:dyDescent="0.25">
      <c r="B59" s="11" t="s">
        <v>183</v>
      </c>
      <c r="C59" s="14" t="s">
        <v>184</v>
      </c>
      <c r="D59" s="14" t="s">
        <v>139</v>
      </c>
      <c r="E59" s="14" t="s">
        <v>140</v>
      </c>
      <c r="F59" s="37">
        <v>1450</v>
      </c>
      <c r="G59" s="23">
        <v>1492151.5</v>
      </c>
      <c r="H59" s="23">
        <v>7.0000000000000007E-2</v>
      </c>
      <c r="J59" s="31"/>
      <c r="K59" s="31"/>
    </row>
    <row r="60" spans="2:11" s="5" customFormat="1" ht="35.25" customHeight="1" x14ac:dyDescent="0.25">
      <c r="B60" s="11" t="s">
        <v>185</v>
      </c>
      <c r="C60" s="14" t="s">
        <v>186</v>
      </c>
      <c r="D60" s="14" t="s">
        <v>169</v>
      </c>
      <c r="E60" s="14" t="s">
        <v>170</v>
      </c>
      <c r="F60" s="37">
        <v>17950</v>
      </c>
      <c r="G60" s="23">
        <v>18051238</v>
      </c>
      <c r="H60" s="23">
        <v>0.88</v>
      </c>
      <c r="J60" s="31"/>
      <c r="K60" s="31"/>
    </row>
    <row r="61" spans="2:11" s="5" customFormat="1" ht="35.25" customHeight="1" x14ac:dyDescent="0.25">
      <c r="B61" s="11" t="s">
        <v>187</v>
      </c>
      <c r="C61" s="14" t="s">
        <v>188</v>
      </c>
      <c r="D61" s="14" t="s">
        <v>189</v>
      </c>
      <c r="E61" s="14" t="s">
        <v>190</v>
      </c>
      <c r="F61" s="37">
        <v>5910</v>
      </c>
      <c r="G61" s="23">
        <v>5996817.9000000004</v>
      </c>
      <c r="H61" s="23">
        <v>0.28999999999999998</v>
      </c>
      <c r="J61" s="31"/>
      <c r="K61" s="31"/>
    </row>
    <row r="62" spans="2:11" s="5" customFormat="1" ht="35.25" customHeight="1" x14ac:dyDescent="0.25">
      <c r="B62" s="11" t="s">
        <v>191</v>
      </c>
      <c r="C62" s="14" t="s">
        <v>192</v>
      </c>
      <c r="D62" s="14" t="s">
        <v>159</v>
      </c>
      <c r="E62" s="14" t="s">
        <v>160</v>
      </c>
      <c r="F62" s="37">
        <v>18000</v>
      </c>
      <c r="G62" s="23">
        <v>17892540</v>
      </c>
      <c r="H62" s="23">
        <v>0.87</v>
      </c>
      <c r="J62" s="31"/>
      <c r="K62" s="31"/>
    </row>
    <row r="63" spans="2:11" s="5" customFormat="1" ht="35.25" customHeight="1" x14ac:dyDescent="0.25">
      <c r="B63" s="11" t="s">
        <v>193</v>
      </c>
      <c r="C63" s="14" t="s">
        <v>194</v>
      </c>
      <c r="D63" s="14" t="s">
        <v>195</v>
      </c>
      <c r="E63" s="14" t="s">
        <v>196</v>
      </c>
      <c r="F63" s="37">
        <v>68000</v>
      </c>
      <c r="G63" s="23">
        <v>69141720</v>
      </c>
      <c r="H63" s="23">
        <v>3.36</v>
      </c>
      <c r="J63" s="31"/>
      <c r="K63" s="31"/>
    </row>
    <row r="64" spans="2:11" s="5" customFormat="1" ht="35.25" customHeight="1" x14ac:dyDescent="0.25">
      <c r="B64" s="11" t="s">
        <v>197</v>
      </c>
      <c r="C64" s="14" t="s">
        <v>198</v>
      </c>
      <c r="D64" s="14" t="s">
        <v>199</v>
      </c>
      <c r="E64" s="14" t="s">
        <v>200</v>
      </c>
      <c r="F64" s="37">
        <v>500</v>
      </c>
      <c r="G64" s="23">
        <v>493775</v>
      </c>
      <c r="H64" s="23">
        <v>0.02</v>
      </c>
      <c r="J64" s="31"/>
      <c r="K64" s="31"/>
    </row>
    <row r="65" spans="1:15" s="5" customFormat="1" ht="35.25" customHeight="1" x14ac:dyDescent="0.25">
      <c r="B65" s="11" t="s">
        <v>201</v>
      </c>
      <c r="C65" s="14" t="s">
        <v>202</v>
      </c>
      <c r="D65" s="14" t="s">
        <v>203</v>
      </c>
      <c r="E65" s="14" t="s">
        <v>204</v>
      </c>
      <c r="F65" s="37">
        <v>1421</v>
      </c>
      <c r="G65" s="23">
        <v>1373268.61</v>
      </c>
      <c r="H65" s="23">
        <v>7.0000000000000007E-2</v>
      </c>
      <c r="J65" s="31"/>
      <c r="K65" s="31"/>
    </row>
    <row r="66" spans="1:15" s="5" customFormat="1" ht="35.25" customHeight="1" x14ac:dyDescent="0.25">
      <c r="B66" s="11" t="s">
        <v>205</v>
      </c>
      <c r="C66" s="14" t="s">
        <v>206</v>
      </c>
      <c r="D66" s="14" t="s">
        <v>105</v>
      </c>
      <c r="E66" s="14" t="s">
        <v>106</v>
      </c>
      <c r="F66" s="37">
        <v>39895</v>
      </c>
      <c r="G66" s="23">
        <v>39452165.5</v>
      </c>
      <c r="H66" s="23">
        <v>1.92</v>
      </c>
      <c r="J66" s="31"/>
      <c r="K66" s="31"/>
    </row>
    <row r="67" spans="1:15" s="5" customFormat="1" ht="35.25" customHeight="1" x14ac:dyDescent="0.25">
      <c r="B67" s="11" t="s">
        <v>207</v>
      </c>
      <c r="C67" s="14" t="s">
        <v>208</v>
      </c>
      <c r="D67" s="14" t="s">
        <v>209</v>
      </c>
      <c r="E67" s="14" t="s">
        <v>210</v>
      </c>
      <c r="F67" s="37">
        <v>51028</v>
      </c>
      <c r="G67" s="23">
        <v>52378711.159999996</v>
      </c>
      <c r="H67" s="23">
        <v>2.5499999999999998</v>
      </c>
      <c r="J67" s="31"/>
      <c r="K67" s="31"/>
    </row>
    <row r="68" spans="1:15" s="5" customFormat="1" ht="35.25" customHeight="1" x14ac:dyDescent="0.25">
      <c r="B68" s="11" t="s">
        <v>211</v>
      </c>
      <c r="C68" s="14" t="s">
        <v>212</v>
      </c>
      <c r="D68" s="14" t="s">
        <v>203</v>
      </c>
      <c r="E68" s="14" t="s">
        <v>204</v>
      </c>
      <c r="F68" s="37">
        <v>1700</v>
      </c>
      <c r="G68" s="23">
        <v>1809242</v>
      </c>
      <c r="H68" s="23">
        <v>0.09</v>
      </c>
      <c r="J68" s="31"/>
      <c r="K68" s="31"/>
    </row>
    <row r="69" spans="1:15" s="7" customFormat="1" ht="35.25" customHeight="1" x14ac:dyDescent="0.25">
      <c r="A69" s="5"/>
      <c r="B69" s="11" t="s">
        <v>213</v>
      </c>
      <c r="C69" s="14" t="s">
        <v>214</v>
      </c>
      <c r="D69" s="14" t="s">
        <v>215</v>
      </c>
      <c r="E69" s="14" t="s">
        <v>216</v>
      </c>
      <c r="F69" s="37">
        <v>13377</v>
      </c>
      <c r="G69" s="23">
        <v>13456860.689999999</v>
      </c>
      <c r="H69" s="23">
        <v>0.65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219</v>
      </c>
      <c r="E70" s="14" t="s">
        <v>220</v>
      </c>
      <c r="F70" s="37">
        <v>10000</v>
      </c>
      <c r="G70" s="23">
        <v>5844600</v>
      </c>
      <c r="H70" s="23">
        <v>0.28000000000000003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221</v>
      </c>
      <c r="C71" s="14" t="s">
        <v>222</v>
      </c>
      <c r="D71" s="14" t="s">
        <v>203</v>
      </c>
      <c r="E71" s="14" t="s">
        <v>204</v>
      </c>
      <c r="F71" s="37">
        <v>6000</v>
      </c>
      <c r="G71" s="23">
        <v>5801640</v>
      </c>
      <c r="H71" s="23">
        <v>0.28000000000000003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223</v>
      </c>
      <c r="C72" s="14" t="s">
        <v>224</v>
      </c>
      <c r="D72" s="14" t="s">
        <v>203</v>
      </c>
      <c r="E72" s="14" t="s">
        <v>204</v>
      </c>
      <c r="F72" s="37">
        <v>2732</v>
      </c>
      <c r="G72" s="23">
        <v>2633538.7200000002</v>
      </c>
      <c r="H72" s="23">
        <v>0.13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225</v>
      </c>
      <c r="C73" s="14" t="s">
        <v>226</v>
      </c>
      <c r="D73" s="14" t="s">
        <v>203</v>
      </c>
      <c r="E73" s="14" t="s">
        <v>204</v>
      </c>
      <c r="F73" s="37">
        <v>2556</v>
      </c>
      <c r="G73" s="23">
        <v>2534759.64</v>
      </c>
      <c r="H73" s="23">
        <v>0.12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227</v>
      </c>
      <c r="C74" s="14" t="s">
        <v>228</v>
      </c>
      <c r="D74" s="14" t="s">
        <v>229</v>
      </c>
      <c r="E74" s="14" t="s">
        <v>230</v>
      </c>
      <c r="F74" s="37">
        <v>46850</v>
      </c>
      <c r="G74" s="23">
        <v>47083313</v>
      </c>
      <c r="H74" s="23">
        <v>2.29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231</v>
      </c>
      <c r="C75" s="14" t="s">
        <v>232</v>
      </c>
      <c r="D75" s="14" t="s">
        <v>233</v>
      </c>
      <c r="E75" s="14" t="s">
        <v>234</v>
      </c>
      <c r="F75" s="37">
        <v>59656</v>
      </c>
      <c r="G75" s="23">
        <v>51775442.399999999</v>
      </c>
      <c r="H75" s="23">
        <v>2.52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235</v>
      </c>
      <c r="C76" s="14" t="s">
        <v>236</v>
      </c>
      <c r="D76" s="14" t="s">
        <v>237</v>
      </c>
      <c r="E76" s="14" t="s">
        <v>238</v>
      </c>
      <c r="F76" s="37">
        <v>10700</v>
      </c>
      <c r="G76" s="23">
        <v>10719428.529999999</v>
      </c>
      <c r="H76" s="23">
        <v>0.52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239</v>
      </c>
      <c r="C77" s="14" t="s">
        <v>240</v>
      </c>
      <c r="D77" s="14" t="s">
        <v>237</v>
      </c>
      <c r="E77" s="14" t="s">
        <v>238</v>
      </c>
      <c r="F77" s="37">
        <v>1423</v>
      </c>
      <c r="G77" s="23">
        <v>1424650.68</v>
      </c>
      <c r="H77" s="23">
        <v>7.0000000000000007E-2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>
        <f>SUM($G$34:$G$77)</f>
        <v>910458518.55999994</v>
      </c>
      <c r="H78" s="23">
        <f>(G78/$O$2) *100</f>
        <v>44.245697961475081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2" t="s">
        <v>27</v>
      </c>
      <c r="C79" s="16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0" t="s">
        <v>9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241</v>
      </c>
      <c r="C82" s="14" t="s">
        <v>242</v>
      </c>
      <c r="D82" s="14" t="s">
        <v>243</v>
      </c>
      <c r="E82" s="14" t="s">
        <v>244</v>
      </c>
      <c r="F82" s="37">
        <v>3762</v>
      </c>
      <c r="G82" s="23">
        <v>4337134.5599999996</v>
      </c>
      <c r="H82" s="23">
        <v>0.21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>
        <f>SUM($G$82)</f>
        <v>4337134.5599999996</v>
      </c>
      <c r="H83" s="23">
        <f>(G83/$O$2) *100</f>
        <v>0.21077242054206641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10</v>
      </c>
      <c r="C84" s="13"/>
      <c r="D84" s="13"/>
      <c r="E84" s="13"/>
      <c r="F84" s="38"/>
      <c r="G84" s="23"/>
      <c r="H84" s="23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28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32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2" t="s">
        <v>29</v>
      </c>
      <c r="C90" s="13"/>
      <c r="D90" s="13"/>
      <c r="E90" s="13"/>
      <c r="F90" s="38"/>
      <c r="G90" s="23"/>
      <c r="H90" s="29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245</v>
      </c>
      <c r="C91" s="14"/>
      <c r="D91" s="14" t="s">
        <v>246</v>
      </c>
      <c r="E91" s="14" t="s">
        <v>247</v>
      </c>
      <c r="F91" s="37"/>
      <c r="G91" s="23">
        <v>74601025.909999996</v>
      </c>
      <c r="H91" s="23">
        <v>3.63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248</v>
      </c>
      <c r="C92" s="14"/>
      <c r="D92" s="14" t="s">
        <v>249</v>
      </c>
      <c r="E92" s="14" t="s">
        <v>234</v>
      </c>
      <c r="F92" s="37"/>
      <c r="G92" s="23">
        <v>148576818.38</v>
      </c>
      <c r="H92" s="23">
        <v>7.22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250</v>
      </c>
      <c r="C93" s="14"/>
      <c r="D93" s="14" t="s">
        <v>233</v>
      </c>
      <c r="E93" s="14" t="s">
        <v>234</v>
      </c>
      <c r="F93" s="37"/>
      <c r="G93" s="23">
        <v>136747.22</v>
      </c>
      <c r="H93" s="23">
        <v>0.01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>
        <f>SUM($G$91:$G$93)</f>
        <v>223314591.50999999</v>
      </c>
      <c r="H94" s="23">
        <f>(G94/$O$2) *100</f>
        <v>10.852454850957056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2" t="s">
        <v>30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11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25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251</v>
      </c>
      <c r="C100" s="14"/>
      <c r="D100" s="14" t="s">
        <v>252</v>
      </c>
      <c r="E100" s="14" t="s">
        <v>253</v>
      </c>
      <c r="F100" s="37"/>
      <c r="G100" s="23">
        <v>8483.85</v>
      </c>
      <c r="H100" s="23"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>
        <f>SUM($G$100)</f>
        <v>8483.85</v>
      </c>
      <c r="H101" s="23">
        <f>(G101/$O$2) *100</f>
        <v>4.1229101271319802E-4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17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18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26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22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0" t="s">
        <v>19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5</v>
      </c>
      <c r="C111" s="13"/>
      <c r="D111" s="13"/>
      <c r="E111" s="13"/>
      <c r="F111" s="38"/>
      <c r="G111" s="23"/>
      <c r="H111" s="23">
        <f>(G111/$O$2) *100</f>
        <v>0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0" t="s">
        <v>31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/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0" t="s">
        <v>20</v>
      </c>
      <c r="C114" s="13"/>
      <c r="D114" s="13"/>
      <c r="E114" s="13"/>
      <c r="F114" s="38"/>
      <c r="G114" s="23"/>
      <c r="H114" s="28"/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1" t="s">
        <v>254</v>
      </c>
      <c r="C115" s="14"/>
      <c r="D115" s="14" t="s">
        <v>246</v>
      </c>
      <c r="E115" s="14" t="s">
        <v>247</v>
      </c>
      <c r="F115" s="37"/>
      <c r="G115" s="23">
        <v>10438.18</v>
      </c>
      <c r="H115" s="23">
        <v>0</v>
      </c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5"/>
      <c r="B116" s="11" t="s">
        <v>255</v>
      </c>
      <c r="C116" s="14"/>
      <c r="D116" s="14" t="s">
        <v>233</v>
      </c>
      <c r="E116" s="14" t="s">
        <v>234</v>
      </c>
      <c r="F116" s="37"/>
      <c r="G116" s="23">
        <v>58900.68</v>
      </c>
      <c r="H116" s="23">
        <v>0</v>
      </c>
      <c r="I116" s="5"/>
      <c r="J116" s="31"/>
      <c r="K116" s="31"/>
      <c r="L116" s="5"/>
      <c r="M116" s="5"/>
      <c r="N116" s="5"/>
      <c r="O116" s="5"/>
    </row>
    <row r="117" spans="1:15" ht="35.25" customHeight="1" x14ac:dyDescent="0.25">
      <c r="A117" s="5"/>
      <c r="B117" s="11" t="s">
        <v>5</v>
      </c>
      <c r="C117" s="13"/>
      <c r="D117" s="13"/>
      <c r="E117" s="13"/>
      <c r="F117" s="38"/>
      <c r="G117" s="23">
        <f>SUM($G$115:$G$116)</f>
        <v>69338.86</v>
      </c>
      <c r="H117" s="23">
        <f>(G117/$O$2) *100</f>
        <v>3.3696716478696181E-3</v>
      </c>
      <c r="I117" s="5"/>
      <c r="J117" s="31"/>
      <c r="K117" s="31"/>
      <c r="L117" s="5"/>
      <c r="M117" s="5"/>
      <c r="N117" s="5"/>
      <c r="O117" s="5"/>
    </row>
    <row r="118" spans="1:15" ht="35.25" customHeight="1" x14ac:dyDescent="0.25">
      <c r="A118" s="5"/>
      <c r="B118" s="10" t="s">
        <v>34</v>
      </c>
      <c r="C118" s="13"/>
      <c r="D118" s="13"/>
      <c r="E118" s="13"/>
      <c r="F118" s="38"/>
      <c r="G118" s="23"/>
      <c r="H118" s="28"/>
      <c r="I118" s="5"/>
      <c r="J118" s="31"/>
      <c r="K118" s="31"/>
      <c r="L118" s="5"/>
      <c r="M118" s="5"/>
      <c r="N118" s="5"/>
      <c r="O118" s="5"/>
    </row>
    <row r="119" spans="1:15" ht="35.25" customHeight="1" x14ac:dyDescent="0.25">
      <c r="A119" s="5"/>
      <c r="B119" s="11" t="s">
        <v>5</v>
      </c>
      <c r="C119" s="13"/>
      <c r="D119" s="13"/>
      <c r="E119" s="13"/>
      <c r="F119" s="38"/>
      <c r="G119" s="23"/>
      <c r="H119" s="23">
        <f>(G119/$O$2) *100</f>
        <v>0</v>
      </c>
      <c r="I119" s="5"/>
      <c r="J119" s="31"/>
      <c r="K119" s="31"/>
      <c r="L119" s="5"/>
      <c r="M119" s="5"/>
      <c r="N119" s="5"/>
      <c r="O119" s="5"/>
    </row>
    <row r="120" spans="1:15" ht="35.25" customHeight="1" x14ac:dyDescent="0.25">
      <c r="A120" s="7"/>
      <c r="B120" s="10" t="s">
        <v>23</v>
      </c>
      <c r="C120" s="15"/>
      <c r="D120" s="15"/>
      <c r="E120" s="15"/>
      <c r="F120" s="39"/>
      <c r="G120" s="24">
        <f>G119+G117+G113+G111+G109+G107+G105+G103+G101+G98+G96+G94+G89+G87+G85+G83+G80+G78+G32+G30+G16</f>
        <v>2057733430.6099999</v>
      </c>
      <c r="H120" s="24">
        <v>100</v>
      </c>
      <c r="I120" s="7"/>
      <c r="J120" s="33">
        <v>2057733430.6099999</v>
      </c>
      <c r="K120" s="17">
        <f>ROUND(G120,2)-ROUND(J120,2)</f>
        <v>0</v>
      </c>
      <c r="L120" s="7"/>
      <c r="M120" s="7"/>
      <c r="N120" s="7"/>
      <c r="O120" s="7"/>
    </row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Меркедонов Алексей Владимирович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2023-08-30T07:43:46Z</dcterms:modified>
</cp:coreProperties>
</file>