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3-08-28_портфели для сайта\"/>
    </mc:Choice>
  </mc:AlternateContent>
  <xr:revisionPtr revIDLastSave="0" documentId="8_{696C134A-6E5D-445C-80F1-0C49721131FD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портфеля'!$A$7:$O$17</definedName>
    <definedName name="Report07">'Состав портфеля'!$A$19:$O$31</definedName>
    <definedName name="Report08">'Состав портфеля'!$A$33:$O$33</definedName>
    <definedName name="Report09">'Состав портфеля'!$A$35:$O$78</definedName>
    <definedName name="Report10">'Состав портфеля'!$A$80:$O$80</definedName>
    <definedName name="Report11">'Состав портфеля'!$A$82:$O$83</definedName>
    <definedName name="Report12">'Состав портфеля'!$A$85:$O$85</definedName>
    <definedName name="Report13">'Состав портфеля'!$A$87:$O$87</definedName>
    <definedName name="Report14">'Состав портфеля'!$A$89:$O$89</definedName>
    <definedName name="Report15">'Состав портфеля'!$A$91:$O$95</definedName>
    <definedName name="Report16">'Состав портфеля'!$A$97:$O$97</definedName>
    <definedName name="Report17">'Состав портфеля'!$A$99:$O$99</definedName>
    <definedName name="Report18">'Состав портфеля'!$A$101:$O$102</definedName>
    <definedName name="Report19">'Состав портфеля'!$A$104:$O$104</definedName>
    <definedName name="Report20">'Состав портфеля'!$A$106:$O$106</definedName>
    <definedName name="Report21">'Состав портфеля'!$A$108:$O$108</definedName>
    <definedName name="Report22">'Состав портфеля'!$A$110:$O$110</definedName>
    <definedName name="Report23">'Состав портфеля'!$A$112:$O$112</definedName>
    <definedName name="Report24">'Состав портфеля'!$A$114:$O$114</definedName>
    <definedName name="Report25">'Состав портфеля'!$A$116:$O$117</definedName>
    <definedName name="Report26">'Состав портфеля'!$A$119:$O$119</definedName>
    <definedName name="Report27">'Состав портфеля'!$A$120:$K$120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7" i="12" l="1"/>
  <c r="G120" i="12" s="1"/>
  <c r="K120" i="12" s="1"/>
  <c r="G102" i="12"/>
  <c r="G95" i="12"/>
  <c r="G83" i="12"/>
  <c r="G78" i="12"/>
  <c r="G31" i="12"/>
  <c r="G17" i="12"/>
  <c r="B5" i="9"/>
  <c r="B3" i="12" l="1"/>
  <c r="O1" i="12" l="1"/>
  <c r="O2" i="12" l="1"/>
  <c r="H119" i="12" s="1"/>
  <c r="H114" i="12" l="1"/>
  <c r="H117" i="12"/>
  <c r="H110" i="12"/>
  <c r="H112" i="12"/>
  <c r="H106" i="12"/>
  <c r="H108" i="12"/>
  <c r="H102" i="12"/>
  <c r="H104" i="12"/>
  <c r="H97" i="12"/>
  <c r="H99" i="12"/>
  <c r="H89" i="12"/>
  <c r="H95" i="12"/>
  <c r="H85" i="12"/>
  <c r="H87" i="12"/>
  <c r="H80" i="12"/>
  <c r="H83" i="12"/>
  <c r="H33" i="12"/>
  <c r="H78" i="12"/>
  <c r="H17" i="12"/>
  <c r="H31" i="12"/>
  <c r="B2" i="12"/>
</calcChain>
</file>

<file path=xl/sharedStrings.xml><?xml version="1.0" encoding="utf-8"?>
<sst xmlns="http://schemas.openxmlformats.org/spreadsheetml/2006/main" count="349" uniqueCount="260">
  <si>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</si>
  <si>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</si>
  <si>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</si>
  <si>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</si>
  <si>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</si>
  <si>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</si>
  <si>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</si>
  <si>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</si>
  <si>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</si>
  <si>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</si>
  <si>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</si>
  <si>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</si>
  <si>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</si>
  <si>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</si>
  <si>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</si>
  <si>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</si>
  <si>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</si>
  <si>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</si>
  <si>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</si>
  <si>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</si>
  <si>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</si>
  <si>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</si>
  <si>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</si>
  <si>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</si>
  <si>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</si>
  <si>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</si>
  <si>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</si>
  <si>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</si>
  <si>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</si>
  <si>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</si>
  <si>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</si>
  <si>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</si>
  <si>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</si>
  <si>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</si>
  <si>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</si>
  <si>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SPECDEP\sd1649</t>
  </si>
  <si>
    <t>Панин Виктор Владимирович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</si>
  <si>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</si>
  <si>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</si>
  <si>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</si>
  <si>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</si>
  <si>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</si>
  <si>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</si>
  <si>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28.04.2023</t>
  </si>
  <si>
    <t>Report28</t>
  </si>
  <si>
    <t>Акционерное общество "Негосударственный пенсионный фонд "Авиаполис"</t>
  </si>
  <si>
    <t>Report29</t>
  </si>
  <si>
    <t>24021RMFS</t>
  </si>
  <si>
    <t>RU000A101CK7</t>
  </si>
  <si>
    <t>Министерство финансов Российской Федерации</t>
  </si>
  <si>
    <t>1037739085636</t>
  </si>
  <si>
    <t>26212RMFS</t>
  </si>
  <si>
    <t>RU000A0JTK38</t>
  </si>
  <si>
    <t>26225RMFS</t>
  </si>
  <si>
    <t>RU000A0ZYUB7</t>
  </si>
  <si>
    <t>26226RMFS</t>
  </si>
  <si>
    <t>RU000A0ZZYW2</t>
  </si>
  <si>
    <t>26227RMFS</t>
  </si>
  <si>
    <t>RU000A1007F4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</si>
  <si>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</si>
  <si>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</si>
  <si>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</si>
  <si>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</si>
  <si>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</si>
  <si>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</si>
  <si>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</si>
  <si>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</si>
  <si>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</si>
  <si>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</si>
  <si>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</si>
  <si>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</si>
  <si>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</si>
  <si>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</si>
  <si>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</si>
  <si>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</si>
  <si>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</si>
  <si>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</si>
  <si>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</si>
  <si>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</si>
  <si>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</si>
  <si>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</si>
  <si>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</si>
  <si>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</si>
  <si>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</si>
  <si>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</si>
  <si>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</si>
  <si>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</si>
  <si>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</si>
  <si>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</si>
  <si>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</si>
  <si>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</si>
  <si>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</si>
  <si>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</si>
  <si>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</si>
  <si>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</si>
  <si>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</si>
  <si>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</si>
  <si>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</si>
  <si>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</si>
  <si>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</si>
  <si>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</si>
  <si>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</si>
  <si>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</si>
  <si>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</si>
  <si>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</si>
  <si>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</si>
  <si>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</si>
  <si>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</si>
  <si>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</si>
  <si>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</si>
  <si>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</si>
  <si>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</si>
  <si>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</si>
  <si>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</si>
  <si>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</si>
  <si>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</si>
  <si>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</si>
  <si>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4B02-01-20075-F-001P</t>
  </si>
  <si>
    <t>RU000A100BB0</t>
  </si>
  <si>
    <t>Публичное акционерное общество "РУСАЛ Братский алюминиевый завод"</t>
  </si>
  <si>
    <t>1023800836377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</si>
  <si>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</si>
  <si>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</si>
  <si>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</si>
  <si>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</si>
  <si>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</si>
  <si>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</si>
  <si>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</si>
  <si>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</si>
  <si>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</si>
  <si>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</si>
  <si>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</si>
  <si>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</si>
  <si>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4B02-01-87154-H-002P</t>
  </si>
  <si>
    <t>RU000A1041B2</t>
  </si>
  <si>
    <t>Публичное акционерное общество Группа компаний "Сегежа"</t>
  </si>
  <si>
    <t>1207700498279</t>
  </si>
  <si>
    <t>4B02-02-00011-T-003P</t>
  </si>
  <si>
    <t>RU000A104XR2</t>
  </si>
  <si>
    <t>Государственная компания "Российские автомобильные дороги"</t>
  </si>
  <si>
    <t>1097799013652</t>
  </si>
  <si>
    <t>4B02-02-00011-T-004P</t>
  </si>
  <si>
    <t>RU000A105GU8</t>
  </si>
  <si>
    <t>4B02-02-10797-A-001P</t>
  </si>
  <si>
    <t>RU000A1013Y3</t>
  </si>
  <si>
    <t>Публичное акционерное общество "Группа Черкизово"</t>
  </si>
  <si>
    <t>1057748318473</t>
  </si>
  <si>
    <t>4B02-02-12414-F-001P</t>
  </si>
  <si>
    <t>RU000A103133</t>
  </si>
  <si>
    <t>4B02-02-16643-A-002P</t>
  </si>
  <si>
    <t>RU000A104W17</t>
  </si>
  <si>
    <t>4B02-02-87154-H-003P</t>
  </si>
  <si>
    <t>RU000A105SP3</t>
  </si>
  <si>
    <t>4B02-03-00822-J-002P</t>
  </si>
  <si>
    <t>RU000A1065S5</t>
  </si>
  <si>
    <t>Публичное акционерное общество "МегаФон"</t>
  </si>
  <si>
    <t>1027809169585</t>
  </si>
  <si>
    <t>4B02-03-36393-R-001P</t>
  </si>
  <si>
    <t>RU000A100VG7</t>
  </si>
  <si>
    <t>Общество с ограниченной ответственностью "СУЭК-Финанс"</t>
  </si>
  <si>
    <t>1107746282687</t>
  </si>
  <si>
    <t>4B02-03-60525-P-002P</t>
  </si>
  <si>
    <t>RU000A101PJ1</t>
  </si>
  <si>
    <t>Публичное акционерное общество "Магнит"</t>
  </si>
  <si>
    <t>1032304945947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</si>
  <si>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</si>
  <si>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</si>
  <si>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</si>
  <si>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</si>
  <si>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</si>
  <si>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</si>
  <si>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</si>
  <si>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</si>
  <si>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</si>
  <si>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</si>
  <si>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</si>
  <si>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</si>
  <si>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</si>
  <si>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</si>
  <si>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4B02-04-36393-R-001P</t>
  </si>
  <si>
    <t>RU000A100Y50</t>
  </si>
  <si>
    <t>4B02-04-36420-R-001P</t>
  </si>
  <si>
    <t>RU000A101R33</t>
  </si>
  <si>
    <t>Общество с ограниченной ответственностью "Лента"</t>
  </si>
  <si>
    <t>1037832048605</t>
  </si>
  <si>
    <t>4B02-04-87154-H-002P</t>
  </si>
  <si>
    <t>RU000A104UA4</t>
  </si>
  <si>
    <t>4B02-05-00122-A</t>
  </si>
  <si>
    <t>RU000A0JUCS1</t>
  </si>
  <si>
    <t>4B02-05-87154-H-002P</t>
  </si>
  <si>
    <t>RU000A1053P7</t>
  </si>
  <si>
    <t>4B02-06-00122-A</t>
  </si>
  <si>
    <t>RU000A0JUCR3</t>
  </si>
  <si>
    <t>4B02-06-00146-A-001P</t>
  </si>
  <si>
    <t>RU000A0ZYXV9</t>
  </si>
  <si>
    <t>Публичное акционерное общество "Газпром нефть"</t>
  </si>
  <si>
    <t>1025501701686</t>
  </si>
  <si>
    <t>4B02-06-36393-R-001P</t>
  </si>
  <si>
    <t>RU000A102986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</si>
  <si>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</si>
  <si>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</si>
  <si>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</si>
  <si>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</si>
  <si>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</si>
  <si>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</si>
  <si>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</si>
  <si>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</si>
  <si>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</si>
  <si>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</si>
  <si>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</si>
  <si>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</si>
  <si>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</si>
  <si>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</si>
  <si>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4B02-12-01669-A-001P</t>
  </si>
  <si>
    <t>RU000A101012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</si>
  <si>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</si>
  <si>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</si>
  <si>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</si>
  <si>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</si>
  <si>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</si>
  <si>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</si>
  <si>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</si>
  <si>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</si>
  <si>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</si>
  <si>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</si>
  <si>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</si>
  <si>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</si>
  <si>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</si>
  <si>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</si>
  <si>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</si>
  <si>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</si>
  <si>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</si>
  <si>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</si>
  <si>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</si>
  <si>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</si>
  <si>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</si>
  <si>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</si>
  <si>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</si>
  <si>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</si>
  <si>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</si>
  <si>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</si>
  <si>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</si>
  <si>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</si>
  <si>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</si>
  <si>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</si>
  <si>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</si>
  <si>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</si>
  <si>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</si>
  <si>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</si>
  <si>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</si>
  <si>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</si>
  <si>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</si>
  <si>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</si>
  <si>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</si>
  <si>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</si>
  <si>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</si>
  <si>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</si>
  <si>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</si>
  <si>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</si>
  <si>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№9038/1869/000406 от 27.04.2023),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</si>
</sst>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45044</v>
      </c>
      <c r="G6" s="3">
        <v>45044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825718970.62</v>
      </c>
      <c r="C7">
        <v>289905013.69</v>
      </c>
      <c r="D7">
        <v>847621424.54999995</v>
      </c>
      <c r="F7">
        <v>4355305.0199999996</v>
      </c>
      <c r="H7">
        <v>130204118.23999999</v>
      </c>
      <c r="I7">
        <v>0</v>
      </c>
      <c r="M7">
        <v>53663.14</v>
      </c>
      <c r="N7">
        <v>167</v>
      </c>
    </row>
    <row r="8" spans="1:14" x14ac:dyDescent="0.25">
      <c r="A8" t="s">
        <v>41</v>
      </c>
      <c r="B8">
        <v>2097858495.26</v>
      </c>
    </row>
    <row r="9" spans="1:14" x14ac:dyDescent="0.25">
      <c r="A9" t="s">
        <v>42</v>
      </c>
      <c r="B9" s="2" t="s">
        <v>43</v>
      </c>
      <c r="C9">
        <v>2097858495.26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2097858495.26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45044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28.04.2023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2097858495.26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38600</v>
      </c>
      <c r="G7" s="23">
        <v>38630880</v>
      </c>
      <c r="H7" s="23">
        <v>1.84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81499</v>
      </c>
      <c r="G8" s="23">
        <v>76444432.019999996</v>
      </c>
      <c r="H8" s="23">
        <v>3.64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99703</v>
      </c>
      <c r="G9" s="23">
        <v>82853193</v>
      </c>
      <c r="H9" s="23">
        <v>3.95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26321</v>
      </c>
      <c r="G10" s="23">
        <v>26136753</v>
      </c>
      <c r="H10" s="23">
        <v>1.25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20050</v>
      </c>
      <c r="G11" s="23">
        <v>20417917.5</v>
      </c>
      <c r="H11" s="23">
        <v>0.97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223931</v>
      </c>
      <c r="G12" s="23">
        <v>199947989.90000001</v>
      </c>
      <c r="H12" s="23">
        <v>9.5299999999999994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40540</v>
      </c>
      <c r="G13" s="23">
        <v>38200031.200000003</v>
      </c>
      <c r="H13" s="23">
        <v>1.82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46900</v>
      </c>
      <c r="G14" s="23">
        <v>36862462</v>
      </c>
      <c r="H14" s="23">
        <v>1.76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128000</v>
      </c>
      <c r="G15" s="23">
        <v>112696320</v>
      </c>
      <c r="H15" s="23">
        <v>5.37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220800</v>
      </c>
      <c r="G16" s="23">
        <v>193528992</v>
      </c>
      <c r="H16" s="23">
        <v>9.23</v>
      </c>
      <c r="J16" s="31"/>
      <c r="K16" s="31"/>
    </row>
    <row r="17" spans="1:15" s="5" customFormat="1" ht="35.25" customHeight="1" x14ac:dyDescent="0.25">
      <c r="B17" s="11" t="s">
        <v>5</v>
      </c>
      <c r="C17" s="13"/>
      <c r="D17" s="13"/>
      <c r="E17" s="13"/>
      <c r="F17" s="38"/>
      <c r="G17" s="23">
        <f>SUM($G$7:$G$16)</f>
        <v>825718970.61999989</v>
      </c>
      <c r="H17" s="23">
        <f>(G17/$O$2) *100</f>
        <v>39.36008899006621</v>
      </c>
      <c r="J17" s="31"/>
      <c r="K17" s="31"/>
    </row>
    <row r="18" spans="1:15" s="5" customFormat="1" ht="35.25" customHeight="1" x14ac:dyDescent="0.25">
      <c r="A18" s="7"/>
      <c r="B18" s="10" t="s">
        <v>8</v>
      </c>
      <c r="C18" s="15"/>
      <c r="D18" s="15"/>
      <c r="E18" s="15"/>
      <c r="F18" s="39"/>
      <c r="G18" s="24"/>
      <c r="H18" s="27"/>
      <c r="I18" s="7"/>
      <c r="J18" s="32"/>
      <c r="K18" s="32"/>
      <c r="L18" s="7"/>
      <c r="M18" s="7"/>
      <c r="N18" s="7"/>
      <c r="O18" s="7"/>
    </row>
    <row r="19" spans="1:15" s="5" customFormat="1" ht="35.25" customHeight="1" x14ac:dyDescent="0.25">
      <c r="B19" s="11" t="s">
        <v>69</v>
      </c>
      <c r="C19" s="14" t="s">
        <v>70</v>
      </c>
      <c r="D19" s="14" t="s">
        <v>71</v>
      </c>
      <c r="E19" s="14" t="s">
        <v>72</v>
      </c>
      <c r="F19" s="37">
        <v>45000</v>
      </c>
      <c r="G19" s="23">
        <v>22934990.48</v>
      </c>
      <c r="H19" s="23">
        <v>1.0900000000000001</v>
      </c>
      <c r="J19" s="31"/>
      <c r="K19" s="31"/>
    </row>
    <row r="20" spans="1:15" s="5" customFormat="1" ht="35.25" customHeight="1" x14ac:dyDescent="0.25">
      <c r="B20" s="11" t="s">
        <v>73</v>
      </c>
      <c r="C20" s="14" t="s">
        <v>74</v>
      </c>
      <c r="D20" s="14" t="s">
        <v>75</v>
      </c>
      <c r="E20" s="14" t="s">
        <v>76</v>
      </c>
      <c r="F20" s="37">
        <v>30610</v>
      </c>
      <c r="G20" s="23">
        <v>21197425</v>
      </c>
      <c r="H20" s="23">
        <v>1.01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75</v>
      </c>
      <c r="E21" s="14" t="s">
        <v>76</v>
      </c>
      <c r="F21" s="37">
        <v>35000</v>
      </c>
      <c r="G21" s="23">
        <v>33735800</v>
      </c>
      <c r="H21" s="23">
        <v>1.61</v>
      </c>
      <c r="J21" s="31"/>
      <c r="K21" s="31"/>
    </row>
    <row r="22" spans="1:15" s="5" customFormat="1" ht="35.25" customHeight="1" x14ac:dyDescent="0.25">
      <c r="B22" s="11" t="s">
        <v>79</v>
      </c>
      <c r="C22" s="14" t="s">
        <v>80</v>
      </c>
      <c r="D22" s="14" t="s">
        <v>81</v>
      </c>
      <c r="E22" s="14" t="s">
        <v>82</v>
      </c>
      <c r="F22" s="37">
        <v>40764</v>
      </c>
      <c r="G22" s="23">
        <v>32193370.300000001</v>
      </c>
      <c r="H22" s="23">
        <v>1.53</v>
      </c>
      <c r="J22" s="31"/>
      <c r="K22" s="31"/>
    </row>
    <row r="23" spans="1:15" s="5" customFormat="1" ht="35.25" customHeight="1" x14ac:dyDescent="0.25">
      <c r="B23" s="11" t="s">
        <v>83</v>
      </c>
      <c r="C23" s="14" t="s">
        <v>84</v>
      </c>
      <c r="D23" s="14" t="s">
        <v>81</v>
      </c>
      <c r="E23" s="14" t="s">
        <v>82</v>
      </c>
      <c r="F23" s="37">
        <v>8900</v>
      </c>
      <c r="G23" s="23">
        <v>8560020</v>
      </c>
      <c r="H23" s="23">
        <v>0.41</v>
      </c>
      <c r="J23" s="31"/>
      <c r="K23" s="31"/>
    </row>
    <row r="24" spans="1:15" s="5" customFormat="1" ht="35.25" customHeight="1" x14ac:dyDescent="0.25">
      <c r="B24" s="11" t="s">
        <v>85</v>
      </c>
      <c r="C24" s="14" t="s">
        <v>86</v>
      </c>
      <c r="D24" s="14" t="s">
        <v>87</v>
      </c>
      <c r="E24" s="14" t="s">
        <v>88</v>
      </c>
      <c r="F24" s="37">
        <v>18800</v>
      </c>
      <c r="G24" s="23">
        <v>14142958</v>
      </c>
      <c r="H24" s="23">
        <v>0.67</v>
      </c>
      <c r="J24" s="31"/>
      <c r="K24" s="31"/>
    </row>
    <row r="25" spans="1:15" s="5" customFormat="1" ht="35.25" customHeight="1" x14ac:dyDescent="0.25">
      <c r="B25" s="11" t="s">
        <v>89</v>
      </c>
      <c r="C25" s="14" t="s">
        <v>90</v>
      </c>
      <c r="D25" s="14" t="s">
        <v>87</v>
      </c>
      <c r="E25" s="14" t="s">
        <v>88</v>
      </c>
      <c r="F25" s="37">
        <v>21750</v>
      </c>
      <c r="G25" s="23">
        <v>20404980</v>
      </c>
      <c r="H25" s="23">
        <v>0.97</v>
      </c>
      <c r="J25" s="31"/>
      <c r="K25" s="31"/>
    </row>
    <row r="26" spans="1:15" s="5" customFormat="1" ht="35.25" customHeight="1" x14ac:dyDescent="0.25">
      <c r="B26" s="11" t="s">
        <v>91</v>
      </c>
      <c r="C26" s="14" t="s">
        <v>92</v>
      </c>
      <c r="D26" s="14" t="s">
        <v>71</v>
      </c>
      <c r="E26" s="14" t="s">
        <v>72</v>
      </c>
      <c r="F26" s="37">
        <v>97247</v>
      </c>
      <c r="G26" s="23">
        <v>49363812.240000002</v>
      </c>
      <c r="H26" s="23">
        <v>2.35</v>
      </c>
      <c r="J26" s="31"/>
      <c r="K26" s="31"/>
    </row>
    <row r="27" spans="1:15" s="5" customFormat="1" ht="35.25" customHeight="1" x14ac:dyDescent="0.25">
      <c r="B27" s="11" t="s">
        <v>93</v>
      </c>
      <c r="C27" s="14" t="s">
        <v>94</v>
      </c>
      <c r="D27" s="14" t="s">
        <v>95</v>
      </c>
      <c r="E27" s="14" t="s">
        <v>96</v>
      </c>
      <c r="F27" s="37">
        <v>4229</v>
      </c>
      <c r="G27" s="23">
        <v>2160786.41</v>
      </c>
      <c r="H27" s="23">
        <v>0.1</v>
      </c>
      <c r="J27" s="31"/>
      <c r="K27" s="31"/>
    </row>
    <row r="28" spans="1:15" s="5" customFormat="1" ht="35.25" customHeight="1" x14ac:dyDescent="0.25">
      <c r="B28" s="11" t="s">
        <v>97</v>
      </c>
      <c r="C28" s="14" t="s">
        <v>98</v>
      </c>
      <c r="D28" s="14" t="s">
        <v>99</v>
      </c>
      <c r="E28" s="14" t="s">
        <v>100</v>
      </c>
      <c r="F28" s="37">
        <v>2000</v>
      </c>
      <c r="G28" s="23">
        <v>1518221.66</v>
      </c>
      <c r="H28" s="23">
        <v>7.0000000000000007E-2</v>
      </c>
      <c r="J28" s="31"/>
      <c r="K28" s="31"/>
    </row>
    <row r="29" spans="1:15" s="5" customFormat="1" ht="35.25" customHeight="1" x14ac:dyDescent="0.25">
      <c r="B29" s="11" t="s">
        <v>101</v>
      </c>
      <c r="C29" s="14" t="s">
        <v>102</v>
      </c>
      <c r="D29" s="14" t="s">
        <v>75</v>
      </c>
      <c r="E29" s="14" t="s">
        <v>76</v>
      </c>
      <c r="F29" s="37">
        <v>64492</v>
      </c>
      <c r="G29" s="23">
        <v>61602758.399999999</v>
      </c>
      <c r="H29" s="23">
        <v>2.94</v>
      </c>
      <c r="J29" s="31"/>
      <c r="K29" s="31"/>
    </row>
    <row r="30" spans="1:15" s="5" customFormat="1" ht="35.25" customHeight="1" x14ac:dyDescent="0.25">
      <c r="B30" s="11" t="s">
        <v>103</v>
      </c>
      <c r="C30" s="14" t="s">
        <v>104</v>
      </c>
      <c r="D30" s="14" t="s">
        <v>75</v>
      </c>
      <c r="E30" s="14" t="s">
        <v>76</v>
      </c>
      <c r="F30" s="37">
        <v>22790</v>
      </c>
      <c r="G30" s="23">
        <v>22089891.199999999</v>
      </c>
      <c r="H30" s="23">
        <v>1.05</v>
      </c>
      <c r="J30" s="31"/>
      <c r="K30" s="31"/>
    </row>
    <row r="31" spans="1:15" s="5" customFormat="1" ht="35.25" customHeight="1" x14ac:dyDescent="0.25">
      <c r="B31" s="11" t="s">
        <v>5</v>
      </c>
      <c r="C31" s="13"/>
      <c r="D31" s="13"/>
      <c r="E31" s="13"/>
      <c r="F31" s="38"/>
      <c r="G31" s="23">
        <f>SUM($G$19:$G$30)</f>
        <v>289905013.69</v>
      </c>
      <c r="H31" s="23">
        <f>(G31/$O$2) *100</f>
        <v>13.819092867561134</v>
      </c>
      <c r="J31" s="31"/>
      <c r="K31" s="31"/>
    </row>
    <row r="32" spans="1:15" s="5" customFormat="1" ht="35.25" customHeight="1" x14ac:dyDescent="0.25">
      <c r="B32" s="12" t="s">
        <v>15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5</v>
      </c>
      <c r="C33" s="13"/>
      <c r="D33" s="13"/>
      <c r="E33" s="13"/>
      <c r="F33" s="38"/>
      <c r="G33" s="23"/>
      <c r="H33" s="23">
        <f>(G33/$O$2) *100</f>
        <v>0</v>
      </c>
      <c r="J33" s="31"/>
      <c r="K33" s="31"/>
    </row>
    <row r="34" spans="2:11" s="5" customFormat="1" ht="35.25" customHeight="1" x14ac:dyDescent="0.25">
      <c r="B34" s="10" t="s">
        <v>16</v>
      </c>
      <c r="C34" s="13"/>
      <c r="D34" s="13"/>
      <c r="E34" s="13"/>
      <c r="F34" s="38"/>
      <c r="G34" s="23"/>
      <c r="H34" s="28"/>
      <c r="J34" s="31"/>
      <c r="K34" s="31"/>
    </row>
    <row r="35" spans="2:11" s="5" customFormat="1" ht="35.25" customHeight="1" x14ac:dyDescent="0.25">
      <c r="B35" s="11" t="s">
        <v>105</v>
      </c>
      <c r="C35" s="14" t="s">
        <v>106</v>
      </c>
      <c r="D35" s="14" t="s">
        <v>107</v>
      </c>
      <c r="E35" s="14" t="s">
        <v>108</v>
      </c>
      <c r="F35" s="37">
        <v>19300</v>
      </c>
      <c r="G35" s="23">
        <v>20061506.399999999</v>
      </c>
      <c r="H35" s="23">
        <v>0.96</v>
      </c>
      <c r="J35" s="31"/>
      <c r="K35" s="31"/>
    </row>
    <row r="36" spans="2:11" s="5" customFormat="1" ht="35.25" customHeight="1" x14ac:dyDescent="0.25">
      <c r="B36" s="11" t="s">
        <v>109</v>
      </c>
      <c r="C36" s="14" t="s">
        <v>110</v>
      </c>
      <c r="D36" s="14" t="s">
        <v>111</v>
      </c>
      <c r="E36" s="14" t="s">
        <v>112</v>
      </c>
      <c r="F36" s="37">
        <v>3792</v>
      </c>
      <c r="G36" s="23">
        <v>3344240.6400000001</v>
      </c>
      <c r="H36" s="23">
        <v>0.16</v>
      </c>
      <c r="J36" s="31"/>
      <c r="K36" s="31"/>
    </row>
    <row r="37" spans="2:11" s="5" customFormat="1" ht="35.25" customHeight="1" x14ac:dyDescent="0.25">
      <c r="B37" s="11" t="s">
        <v>113</v>
      </c>
      <c r="C37" s="14" t="s">
        <v>114</v>
      </c>
      <c r="D37" s="14" t="s">
        <v>115</v>
      </c>
      <c r="E37" s="14" t="s">
        <v>116</v>
      </c>
      <c r="F37" s="37">
        <v>19000</v>
      </c>
      <c r="G37" s="23">
        <v>20813550</v>
      </c>
      <c r="H37" s="23">
        <v>0.99</v>
      </c>
      <c r="J37" s="31"/>
      <c r="K37" s="31"/>
    </row>
    <row r="38" spans="2:11" s="5" customFormat="1" ht="35.25" customHeight="1" x14ac:dyDescent="0.25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1003</v>
      </c>
      <c r="G38" s="23">
        <v>1003641.92</v>
      </c>
      <c r="H38" s="23">
        <v>0.05</v>
      </c>
      <c r="J38" s="31"/>
      <c r="K38" s="31"/>
    </row>
    <row r="39" spans="2:11" s="5" customFormat="1" ht="35.25" customHeight="1" x14ac:dyDescent="0.25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879</v>
      </c>
      <c r="G39" s="23">
        <v>900860.73</v>
      </c>
      <c r="H39" s="23">
        <v>0.04</v>
      </c>
      <c r="J39" s="31"/>
      <c r="K39" s="31"/>
    </row>
    <row r="40" spans="2:11" s="5" customFormat="1" ht="35.25" customHeight="1" x14ac:dyDescent="0.25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38735</v>
      </c>
      <c r="G40" s="23">
        <v>38202393.75</v>
      </c>
      <c r="H40" s="23">
        <v>1.82</v>
      </c>
      <c r="J40" s="31"/>
      <c r="K40" s="31"/>
    </row>
    <row r="41" spans="2:11" s="5" customFormat="1" ht="35.25" customHeight="1" x14ac:dyDescent="0.25">
      <c r="B41" s="11" t="s">
        <v>129</v>
      </c>
      <c r="C41" s="14" t="s">
        <v>130</v>
      </c>
      <c r="D41" s="14" t="s">
        <v>131</v>
      </c>
      <c r="E41" s="14" t="s">
        <v>132</v>
      </c>
      <c r="F41" s="37">
        <v>75000</v>
      </c>
      <c r="G41" s="23">
        <v>55276875</v>
      </c>
      <c r="H41" s="23">
        <v>2.63</v>
      </c>
      <c r="J41" s="31"/>
      <c r="K41" s="31"/>
    </row>
    <row r="42" spans="2:11" s="5" customFormat="1" ht="35.25" customHeight="1" x14ac:dyDescent="0.25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12500</v>
      </c>
      <c r="G42" s="23">
        <v>12883625</v>
      </c>
      <c r="H42" s="23">
        <v>0.61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139</v>
      </c>
      <c r="E43" s="14" t="s">
        <v>140</v>
      </c>
      <c r="F43" s="37">
        <v>7850</v>
      </c>
      <c r="G43" s="23">
        <v>8197127</v>
      </c>
      <c r="H43" s="23">
        <v>0.39</v>
      </c>
      <c r="J43" s="31"/>
      <c r="K43" s="31"/>
    </row>
    <row r="44" spans="2:11" s="5" customFormat="1" ht="35.25" customHeight="1" x14ac:dyDescent="0.25">
      <c r="B44" s="11" t="s">
        <v>141</v>
      </c>
      <c r="C44" s="14" t="s">
        <v>142</v>
      </c>
      <c r="D44" s="14" t="s">
        <v>139</v>
      </c>
      <c r="E44" s="14" t="s">
        <v>140</v>
      </c>
      <c r="F44" s="37">
        <v>2500</v>
      </c>
      <c r="G44" s="23">
        <v>2601625</v>
      </c>
      <c r="H44" s="23">
        <v>0.12</v>
      </c>
      <c r="J44" s="31"/>
      <c r="K44" s="31"/>
    </row>
    <row r="45" spans="2:11" s="5" customFormat="1" ht="35.25" customHeight="1" x14ac:dyDescent="0.25">
      <c r="B45" s="11" t="s">
        <v>143</v>
      </c>
      <c r="C45" s="14" t="s">
        <v>144</v>
      </c>
      <c r="D45" s="14" t="s">
        <v>145</v>
      </c>
      <c r="E45" s="14" t="s">
        <v>146</v>
      </c>
      <c r="F45" s="37">
        <v>20557</v>
      </c>
      <c r="G45" s="23">
        <v>20825268.850000001</v>
      </c>
      <c r="H45" s="23">
        <v>0.99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111</v>
      </c>
      <c r="E46" s="14" t="s">
        <v>112</v>
      </c>
      <c r="F46" s="37">
        <v>1547</v>
      </c>
      <c r="G46" s="23">
        <v>1513445.57</v>
      </c>
      <c r="H46" s="23">
        <v>7.0000000000000007E-2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115</v>
      </c>
      <c r="E47" s="14" t="s">
        <v>116</v>
      </c>
      <c r="F47" s="37">
        <v>87000</v>
      </c>
      <c r="G47" s="23">
        <v>91269090</v>
      </c>
      <c r="H47" s="23">
        <v>4.3499999999999996</v>
      </c>
      <c r="J47" s="31"/>
      <c r="K47" s="31"/>
    </row>
    <row r="48" spans="2:11" s="5" customFormat="1" ht="35.25" customHeight="1" x14ac:dyDescent="0.25">
      <c r="B48" s="11" t="s">
        <v>151</v>
      </c>
      <c r="C48" s="14" t="s">
        <v>152</v>
      </c>
      <c r="D48" s="14" t="s">
        <v>135</v>
      </c>
      <c r="E48" s="14" t="s">
        <v>136</v>
      </c>
      <c r="F48" s="37">
        <v>51627</v>
      </c>
      <c r="G48" s="23">
        <v>52566095.130000003</v>
      </c>
      <c r="H48" s="23">
        <v>2.5099999999999998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155</v>
      </c>
      <c r="E49" s="14" t="s">
        <v>156</v>
      </c>
      <c r="F49" s="37">
        <v>82400</v>
      </c>
      <c r="G49" s="23">
        <v>82423896</v>
      </c>
      <c r="H49" s="23">
        <v>3.93</v>
      </c>
      <c r="J49" s="31"/>
      <c r="K49" s="31"/>
    </row>
    <row r="50" spans="2:11" s="5" customFormat="1" ht="35.25" customHeight="1" x14ac:dyDescent="0.25">
      <c r="B50" s="11" t="s">
        <v>157</v>
      </c>
      <c r="C50" s="14" t="s">
        <v>158</v>
      </c>
      <c r="D50" s="14" t="s">
        <v>159</v>
      </c>
      <c r="E50" s="14" t="s">
        <v>160</v>
      </c>
      <c r="F50" s="37">
        <v>60</v>
      </c>
      <c r="G50" s="23">
        <v>56602.2</v>
      </c>
      <c r="H50" s="23">
        <v>0</v>
      </c>
      <c r="J50" s="31"/>
      <c r="K50" s="31"/>
    </row>
    <row r="51" spans="2:11" s="5" customFormat="1" ht="35.25" customHeight="1" x14ac:dyDescent="0.25">
      <c r="B51" s="11" t="s">
        <v>161</v>
      </c>
      <c r="C51" s="14" t="s">
        <v>162</v>
      </c>
      <c r="D51" s="14" t="s">
        <v>163</v>
      </c>
      <c r="E51" s="14" t="s">
        <v>164</v>
      </c>
      <c r="F51" s="37">
        <v>19477</v>
      </c>
      <c r="G51" s="23">
        <v>19964314.539999999</v>
      </c>
      <c r="H51" s="23">
        <v>0.95</v>
      </c>
      <c r="J51" s="31"/>
      <c r="K51" s="31"/>
    </row>
    <row r="52" spans="2:11" s="5" customFormat="1" ht="35.25" customHeight="1" x14ac:dyDescent="0.25">
      <c r="B52" s="11" t="s">
        <v>165</v>
      </c>
      <c r="C52" s="14" t="s">
        <v>166</v>
      </c>
      <c r="D52" s="14" t="s">
        <v>167</v>
      </c>
      <c r="E52" s="14" t="s">
        <v>168</v>
      </c>
      <c r="F52" s="37">
        <v>549</v>
      </c>
      <c r="G52" s="23">
        <v>546057.36</v>
      </c>
      <c r="H52" s="23">
        <v>0.03</v>
      </c>
      <c r="J52" s="31"/>
      <c r="K52" s="31"/>
    </row>
    <row r="53" spans="2:11" s="5" customFormat="1" ht="35.25" customHeight="1" x14ac:dyDescent="0.25">
      <c r="B53" s="11" t="s">
        <v>169</v>
      </c>
      <c r="C53" s="14" t="s">
        <v>170</v>
      </c>
      <c r="D53" s="14" t="s">
        <v>171</v>
      </c>
      <c r="E53" s="14" t="s">
        <v>172</v>
      </c>
      <c r="F53" s="37">
        <v>52536</v>
      </c>
      <c r="G53" s="23">
        <v>52553336.880000003</v>
      </c>
      <c r="H53" s="23">
        <v>2.5099999999999998</v>
      </c>
      <c r="J53" s="31"/>
      <c r="K53" s="31"/>
    </row>
    <row r="54" spans="2:11" s="5" customFormat="1" ht="35.25" customHeight="1" x14ac:dyDescent="0.25">
      <c r="B54" s="11" t="s">
        <v>173</v>
      </c>
      <c r="C54" s="14" t="s">
        <v>174</v>
      </c>
      <c r="D54" s="14" t="s">
        <v>175</v>
      </c>
      <c r="E54" s="14" t="s">
        <v>176</v>
      </c>
      <c r="F54" s="37">
        <v>43450</v>
      </c>
      <c r="G54" s="23">
        <v>44433273.5</v>
      </c>
      <c r="H54" s="23">
        <v>2.12</v>
      </c>
      <c r="J54" s="31"/>
      <c r="K54" s="31"/>
    </row>
    <row r="55" spans="2:11" s="5" customFormat="1" ht="35.25" customHeight="1" x14ac:dyDescent="0.25">
      <c r="B55" s="11" t="s">
        <v>177</v>
      </c>
      <c r="C55" s="14" t="s">
        <v>178</v>
      </c>
      <c r="D55" s="14" t="s">
        <v>115</v>
      </c>
      <c r="E55" s="14" t="s">
        <v>116</v>
      </c>
      <c r="F55" s="37">
        <v>22150</v>
      </c>
      <c r="G55" s="23">
        <v>21758388</v>
      </c>
      <c r="H55" s="23">
        <v>1.04</v>
      </c>
      <c r="J55" s="31"/>
      <c r="K55" s="31"/>
    </row>
    <row r="56" spans="2:11" s="5" customFormat="1" ht="35.25" customHeight="1" x14ac:dyDescent="0.25">
      <c r="B56" s="11" t="s">
        <v>179</v>
      </c>
      <c r="C56" s="14" t="s">
        <v>180</v>
      </c>
      <c r="D56" s="14" t="s">
        <v>159</v>
      </c>
      <c r="E56" s="14" t="s">
        <v>160</v>
      </c>
      <c r="F56" s="37">
        <v>885</v>
      </c>
      <c r="G56" s="23">
        <v>886628.7</v>
      </c>
      <c r="H56" s="23">
        <v>0.04</v>
      </c>
      <c r="J56" s="31"/>
      <c r="K56" s="31"/>
    </row>
    <row r="57" spans="2:11" s="5" customFormat="1" ht="35.25" customHeight="1" x14ac:dyDescent="0.25">
      <c r="B57" s="11" t="s">
        <v>181</v>
      </c>
      <c r="C57" s="14" t="s">
        <v>182</v>
      </c>
      <c r="D57" s="14" t="s">
        <v>183</v>
      </c>
      <c r="E57" s="14" t="s">
        <v>184</v>
      </c>
      <c r="F57" s="37">
        <v>887</v>
      </c>
      <c r="G57" s="23">
        <v>908394.44</v>
      </c>
      <c r="H57" s="23">
        <v>0.04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135</v>
      </c>
      <c r="E58" s="14" t="s">
        <v>136</v>
      </c>
      <c r="F58" s="37">
        <v>9800</v>
      </c>
      <c r="G58" s="23">
        <v>10035984</v>
      </c>
      <c r="H58" s="23">
        <v>0.48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171</v>
      </c>
      <c r="E59" s="14" t="s">
        <v>172</v>
      </c>
      <c r="F59" s="37">
        <v>1240</v>
      </c>
      <c r="G59" s="23">
        <v>1278725.2</v>
      </c>
      <c r="H59" s="23">
        <v>0.06</v>
      </c>
      <c r="J59" s="31"/>
      <c r="K59" s="31"/>
    </row>
    <row r="60" spans="2:11" s="5" customFormat="1" ht="35.25" customHeight="1" x14ac:dyDescent="0.25">
      <c r="B60" s="11" t="s">
        <v>189</v>
      </c>
      <c r="C60" s="14" t="s">
        <v>190</v>
      </c>
      <c r="D60" s="14" t="s">
        <v>135</v>
      </c>
      <c r="E60" s="14" t="s">
        <v>136</v>
      </c>
      <c r="F60" s="37">
        <v>1450</v>
      </c>
      <c r="G60" s="23">
        <v>1463789.5</v>
      </c>
      <c r="H60" s="23">
        <v>7.0000000000000007E-2</v>
      </c>
      <c r="J60" s="31"/>
      <c r="K60" s="31"/>
    </row>
    <row r="61" spans="2:11" s="5" customFormat="1" ht="35.25" customHeight="1" x14ac:dyDescent="0.25">
      <c r="B61" s="11" t="s">
        <v>191</v>
      </c>
      <c r="C61" s="14" t="s">
        <v>192</v>
      </c>
      <c r="D61" s="14" t="s">
        <v>171</v>
      </c>
      <c r="E61" s="14" t="s">
        <v>172</v>
      </c>
      <c r="F61" s="37">
        <v>17950</v>
      </c>
      <c r="G61" s="23">
        <v>18511974.649999999</v>
      </c>
      <c r="H61" s="23">
        <v>0.88</v>
      </c>
      <c r="J61" s="31"/>
      <c r="K61" s="31"/>
    </row>
    <row r="62" spans="2:11" s="5" customFormat="1" ht="35.25" customHeight="1" x14ac:dyDescent="0.25">
      <c r="B62" s="11" t="s">
        <v>193</v>
      </c>
      <c r="C62" s="14" t="s">
        <v>194</v>
      </c>
      <c r="D62" s="14" t="s">
        <v>195</v>
      </c>
      <c r="E62" s="14" t="s">
        <v>196</v>
      </c>
      <c r="F62" s="37">
        <v>5910</v>
      </c>
      <c r="G62" s="23">
        <v>5911536.5999999996</v>
      </c>
      <c r="H62" s="23">
        <v>0.28000000000000003</v>
      </c>
      <c r="J62" s="31"/>
      <c r="K62" s="31"/>
    </row>
    <row r="63" spans="2:11" s="5" customFormat="1" ht="35.25" customHeight="1" x14ac:dyDescent="0.25">
      <c r="B63" s="11" t="s">
        <v>197</v>
      </c>
      <c r="C63" s="14" t="s">
        <v>198</v>
      </c>
      <c r="D63" s="14" t="s">
        <v>159</v>
      </c>
      <c r="E63" s="14" t="s">
        <v>160</v>
      </c>
      <c r="F63" s="37">
        <v>18000</v>
      </c>
      <c r="G63" s="23">
        <v>17666460</v>
      </c>
      <c r="H63" s="23">
        <v>0.84</v>
      </c>
      <c r="J63" s="31"/>
      <c r="K63" s="31"/>
    </row>
    <row r="64" spans="2:11" s="5" customFormat="1" ht="35.25" customHeight="1" x14ac:dyDescent="0.25">
      <c r="B64" s="11" t="s">
        <v>199</v>
      </c>
      <c r="C64" s="14" t="s">
        <v>200</v>
      </c>
      <c r="D64" s="14" t="s">
        <v>201</v>
      </c>
      <c r="E64" s="14" t="s">
        <v>202</v>
      </c>
      <c r="F64" s="37">
        <v>500</v>
      </c>
      <c r="G64" s="23">
        <v>497410</v>
      </c>
      <c r="H64" s="23">
        <v>0.02</v>
      </c>
      <c r="J64" s="31"/>
      <c r="K64" s="31"/>
    </row>
    <row r="65" spans="1:15" s="5" customFormat="1" ht="35.25" customHeight="1" x14ac:dyDescent="0.25">
      <c r="B65" s="11" t="s">
        <v>203</v>
      </c>
      <c r="C65" s="14" t="s">
        <v>204</v>
      </c>
      <c r="D65" s="14" t="s">
        <v>205</v>
      </c>
      <c r="E65" s="14" t="s">
        <v>206</v>
      </c>
      <c r="F65" s="37">
        <v>1421</v>
      </c>
      <c r="G65" s="23">
        <v>1362170.6</v>
      </c>
      <c r="H65" s="23">
        <v>0.06</v>
      </c>
      <c r="J65" s="31"/>
      <c r="K65" s="31"/>
    </row>
    <row r="66" spans="1:15" s="5" customFormat="1" ht="35.25" customHeight="1" x14ac:dyDescent="0.25">
      <c r="B66" s="11" t="s">
        <v>207</v>
      </c>
      <c r="C66" s="14" t="s">
        <v>208</v>
      </c>
      <c r="D66" s="14" t="s">
        <v>107</v>
      </c>
      <c r="E66" s="14" t="s">
        <v>108</v>
      </c>
      <c r="F66" s="37">
        <v>39895</v>
      </c>
      <c r="G66" s="23">
        <v>40421614</v>
      </c>
      <c r="H66" s="23">
        <v>1.93</v>
      </c>
      <c r="J66" s="31"/>
      <c r="K66" s="31"/>
    </row>
    <row r="67" spans="1:15" s="5" customFormat="1" ht="35.25" customHeight="1" x14ac:dyDescent="0.25">
      <c r="B67" s="11" t="s">
        <v>209</v>
      </c>
      <c r="C67" s="14" t="s">
        <v>210</v>
      </c>
      <c r="D67" s="14" t="s">
        <v>211</v>
      </c>
      <c r="E67" s="14" t="s">
        <v>212</v>
      </c>
      <c r="F67" s="37">
        <v>51028</v>
      </c>
      <c r="G67" s="23">
        <v>54295322.840000004</v>
      </c>
      <c r="H67" s="23">
        <v>2.59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205</v>
      </c>
      <c r="E68" s="14" t="s">
        <v>206</v>
      </c>
      <c r="F68" s="37">
        <v>57</v>
      </c>
      <c r="G68" s="23">
        <v>57728.46</v>
      </c>
      <c r="H68" s="23">
        <v>0</v>
      </c>
      <c r="J68" s="31"/>
      <c r="K68" s="31"/>
    </row>
    <row r="69" spans="1:15" s="7" customFormat="1" ht="35.25" customHeight="1" x14ac:dyDescent="0.25">
      <c r="A69" s="5"/>
      <c r="B69" s="11" t="s">
        <v>215</v>
      </c>
      <c r="C69" s="14" t="s">
        <v>216</v>
      </c>
      <c r="D69" s="14" t="s">
        <v>217</v>
      </c>
      <c r="E69" s="14" t="s">
        <v>218</v>
      </c>
      <c r="F69" s="37">
        <v>13377</v>
      </c>
      <c r="G69" s="23">
        <v>13228247.76</v>
      </c>
      <c r="H69" s="23">
        <v>0.63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221</v>
      </c>
      <c r="E70" s="14" t="s">
        <v>222</v>
      </c>
      <c r="F70" s="37">
        <v>10000</v>
      </c>
      <c r="G70" s="23">
        <v>5714600</v>
      </c>
      <c r="H70" s="23">
        <v>0.27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223</v>
      </c>
      <c r="C71" s="14" t="s">
        <v>224</v>
      </c>
      <c r="D71" s="14" t="s">
        <v>205</v>
      </c>
      <c r="E71" s="14" t="s">
        <v>206</v>
      </c>
      <c r="F71" s="37">
        <v>6000</v>
      </c>
      <c r="G71" s="23">
        <v>5804280</v>
      </c>
      <c r="H71" s="23">
        <v>0.28000000000000003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225</v>
      </c>
      <c r="C72" s="14" t="s">
        <v>226</v>
      </c>
      <c r="D72" s="14" t="s">
        <v>205</v>
      </c>
      <c r="E72" s="14" t="s">
        <v>206</v>
      </c>
      <c r="F72" s="37">
        <v>2732</v>
      </c>
      <c r="G72" s="23">
        <v>2672415.08</v>
      </c>
      <c r="H72" s="23">
        <v>0.13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227</v>
      </c>
      <c r="C73" s="14" t="s">
        <v>228</v>
      </c>
      <c r="D73" s="14" t="s">
        <v>205</v>
      </c>
      <c r="E73" s="14" t="s">
        <v>206</v>
      </c>
      <c r="F73" s="37">
        <v>2556</v>
      </c>
      <c r="G73" s="23">
        <v>2472674.4</v>
      </c>
      <c r="H73" s="23">
        <v>0.12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229</v>
      </c>
      <c r="C74" s="14" t="s">
        <v>230</v>
      </c>
      <c r="D74" s="14" t="s">
        <v>231</v>
      </c>
      <c r="E74" s="14" t="s">
        <v>232</v>
      </c>
      <c r="F74" s="37">
        <v>46850</v>
      </c>
      <c r="G74" s="23">
        <v>47348015.5</v>
      </c>
      <c r="H74" s="23">
        <v>2.2599999999999998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233</v>
      </c>
      <c r="C75" s="14" t="s">
        <v>234</v>
      </c>
      <c r="D75" s="14" t="s">
        <v>235</v>
      </c>
      <c r="E75" s="14" t="s">
        <v>236</v>
      </c>
      <c r="F75" s="37">
        <v>62400</v>
      </c>
      <c r="G75" s="23">
        <v>53476800</v>
      </c>
      <c r="H75" s="23">
        <v>2.5499999999999998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237</v>
      </c>
      <c r="C76" s="14" t="s">
        <v>238</v>
      </c>
      <c r="D76" s="14" t="s">
        <v>239</v>
      </c>
      <c r="E76" s="14" t="s">
        <v>240</v>
      </c>
      <c r="F76" s="37">
        <v>10700</v>
      </c>
      <c r="G76" s="23">
        <v>11003452</v>
      </c>
      <c r="H76" s="23">
        <v>0.52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241</v>
      </c>
      <c r="C77" s="14" t="s">
        <v>242</v>
      </c>
      <c r="D77" s="14" t="s">
        <v>239</v>
      </c>
      <c r="E77" s="14" t="s">
        <v>240</v>
      </c>
      <c r="F77" s="37">
        <v>1423</v>
      </c>
      <c r="G77" s="23">
        <v>1407987.35</v>
      </c>
      <c r="H77" s="23">
        <v>7.0000000000000007E-2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>
        <f>SUM($G$35:$G$77)</f>
        <v>847621424.55000031</v>
      </c>
      <c r="H78" s="23">
        <f>(G78/$O$2) *100</f>
        <v>40.404127659952088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2" t="s">
        <v>27</v>
      </c>
      <c r="C79" s="16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0" t="s">
        <v>9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243</v>
      </c>
      <c r="C82" s="14" t="s">
        <v>244</v>
      </c>
      <c r="D82" s="14" t="s">
        <v>245</v>
      </c>
      <c r="E82" s="14" t="s">
        <v>246</v>
      </c>
      <c r="F82" s="37">
        <v>3762</v>
      </c>
      <c r="G82" s="23">
        <v>4355305.0199999996</v>
      </c>
      <c r="H82" s="23">
        <v>0.21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>
        <f>SUM($G$82)</f>
        <v>4355305.0199999996</v>
      </c>
      <c r="H83" s="23">
        <f>(G83/$O$2) *100</f>
        <v>0.20760718751243615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10</v>
      </c>
      <c r="C84" s="13"/>
      <c r="D84" s="13"/>
      <c r="E84" s="13"/>
      <c r="F84" s="38"/>
      <c r="G84" s="23"/>
      <c r="H84" s="23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28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32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2" t="s">
        <v>29</v>
      </c>
      <c r="C90" s="13"/>
      <c r="D90" s="13"/>
      <c r="E90" s="13"/>
      <c r="F90" s="38"/>
      <c r="G90" s="23"/>
      <c r="H90" s="29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247</v>
      </c>
      <c r="C91" s="14"/>
      <c r="D91" s="14" t="s">
        <v>248</v>
      </c>
      <c r="E91" s="14" t="s">
        <v>249</v>
      </c>
      <c r="F91" s="37"/>
      <c r="G91" s="23">
        <v>8993667.6999999993</v>
      </c>
      <c r="H91" s="23">
        <v>0.43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250</v>
      </c>
      <c r="C92" s="14"/>
      <c r="D92" s="14" t="s">
        <v>251</v>
      </c>
      <c r="E92" s="14" t="s">
        <v>236</v>
      </c>
      <c r="F92" s="37"/>
      <c r="G92" s="23">
        <v>121066544.95</v>
      </c>
      <c r="H92" s="23">
        <v>5.77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252</v>
      </c>
      <c r="C93" s="14"/>
      <c r="D93" s="14" t="s">
        <v>235</v>
      </c>
      <c r="E93" s="14" t="s">
        <v>236</v>
      </c>
      <c r="F93" s="37"/>
      <c r="G93" s="23">
        <v>143870.35999999999</v>
      </c>
      <c r="H93" s="23">
        <v>0.01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253</v>
      </c>
      <c r="C94" s="14"/>
      <c r="D94" s="14" t="s">
        <v>254</v>
      </c>
      <c r="E94" s="14" t="s">
        <v>255</v>
      </c>
      <c r="F94" s="37"/>
      <c r="G94" s="23">
        <v>35.229999999999997</v>
      </c>
      <c r="H94" s="23"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>
        <f>SUM($G$91:$G$94)</f>
        <v>130204118.24000001</v>
      </c>
      <c r="H95" s="23">
        <f>(G95/$O$2) *100</f>
        <v>6.2065252987362731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2" t="s">
        <v>30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11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25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256</v>
      </c>
      <c r="C101" s="14"/>
      <c r="D101" s="14" t="s">
        <v>257</v>
      </c>
      <c r="E101" s="14" t="s">
        <v>258</v>
      </c>
      <c r="F101" s="37"/>
      <c r="G101" s="23">
        <v>30457.66</v>
      </c>
      <c r="H101" s="23"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>
        <f>SUM($G$101)</f>
        <v>30457.66</v>
      </c>
      <c r="H102" s="23">
        <f>(G102/$O$2) *100</f>
        <v>1.4518453017120776E-3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17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18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5</v>
      </c>
      <c r="C106" s="13"/>
      <c r="D106" s="13"/>
      <c r="E106" s="13"/>
      <c r="F106" s="38"/>
      <c r="G106" s="23"/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0" t="s">
        <v>26</v>
      </c>
      <c r="C107" s="13"/>
      <c r="D107" s="13"/>
      <c r="E107" s="13"/>
      <c r="F107" s="38"/>
      <c r="G107" s="23"/>
      <c r="H107" s="28"/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5</v>
      </c>
      <c r="C108" s="13"/>
      <c r="D108" s="13"/>
      <c r="E108" s="13"/>
      <c r="F108" s="38"/>
      <c r="G108" s="23"/>
      <c r="H108" s="23">
        <f>(G108/$O$2) *100</f>
        <v>0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0" t="s">
        <v>22</v>
      </c>
      <c r="C109" s="13"/>
      <c r="D109" s="13"/>
      <c r="E109" s="13"/>
      <c r="F109" s="38"/>
      <c r="G109" s="23"/>
      <c r="H109" s="28"/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/>
      <c r="H110" s="23">
        <f>(G110/$O$2) *100</f>
        <v>0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0" t="s">
        <v>19</v>
      </c>
      <c r="C111" s="13"/>
      <c r="D111" s="13"/>
      <c r="E111" s="13"/>
      <c r="F111" s="38"/>
      <c r="G111" s="23"/>
      <c r="H111" s="28"/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/>
      <c r="H112" s="23">
        <f>(G112/$O$2) *100</f>
        <v>0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0" t="s">
        <v>31</v>
      </c>
      <c r="C113" s="13"/>
      <c r="D113" s="13"/>
      <c r="E113" s="13"/>
      <c r="F113" s="38"/>
      <c r="G113" s="23"/>
      <c r="H113" s="28"/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1" t="s">
        <v>5</v>
      </c>
      <c r="C114" s="13"/>
      <c r="D114" s="13"/>
      <c r="E114" s="13"/>
      <c r="F114" s="38"/>
      <c r="G114" s="23"/>
      <c r="H114" s="23">
        <f>(G114/$O$2) *100</f>
        <v>0</v>
      </c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5"/>
      <c r="B115" s="10" t="s">
        <v>20</v>
      </c>
      <c r="C115" s="13"/>
      <c r="D115" s="13"/>
      <c r="E115" s="13"/>
      <c r="F115" s="38"/>
      <c r="G115" s="23"/>
      <c r="H115" s="28"/>
      <c r="I115" s="5"/>
      <c r="J115" s="31"/>
      <c r="K115" s="31"/>
      <c r="L115" s="5"/>
      <c r="M115" s="5"/>
      <c r="N115" s="5"/>
      <c r="O115" s="5"/>
    </row>
    <row r="116" spans="1:15" ht="35.25" customHeight="1" x14ac:dyDescent="0.25">
      <c r="A116" s="5"/>
      <c r="B116" s="11" t="s">
        <v>259</v>
      </c>
      <c r="C116" s="14"/>
      <c r="D116" s="14" t="s">
        <v>235</v>
      </c>
      <c r="E116" s="14" t="s">
        <v>236</v>
      </c>
      <c r="F116" s="37"/>
      <c r="G116" s="23">
        <v>23205.48</v>
      </c>
      <c r="H116" s="23">
        <v>0</v>
      </c>
      <c r="I116" s="5"/>
      <c r="J116" s="31"/>
      <c r="K116" s="31"/>
      <c r="L116" s="5"/>
      <c r="M116" s="5"/>
      <c r="N116" s="5"/>
      <c r="O116" s="5"/>
    </row>
    <row r="117" spans="1:15" ht="35.25" customHeight="1" x14ac:dyDescent="0.25">
      <c r="A117" s="5"/>
      <c r="B117" s="11" t="s">
        <v>5</v>
      </c>
      <c r="C117" s="13"/>
      <c r="D117" s="13"/>
      <c r="E117" s="13"/>
      <c r="F117" s="38"/>
      <c r="G117" s="23">
        <f>SUM($G$116)</f>
        <v>23205.48</v>
      </c>
      <c r="H117" s="23">
        <f>(G117/$O$2) *100</f>
        <v>1.106150870157904E-3</v>
      </c>
      <c r="I117" s="5"/>
      <c r="J117" s="31"/>
      <c r="K117" s="31"/>
      <c r="L117" s="5"/>
      <c r="M117" s="5"/>
      <c r="N117" s="5"/>
      <c r="O117" s="5"/>
    </row>
    <row r="118" spans="1:15" ht="35.25" customHeight="1" x14ac:dyDescent="0.25">
      <c r="A118" s="5"/>
      <c r="B118" s="10" t="s">
        <v>34</v>
      </c>
      <c r="C118" s="13"/>
      <c r="D118" s="13"/>
      <c r="E118" s="13"/>
      <c r="F118" s="38"/>
      <c r="G118" s="23"/>
      <c r="H118" s="28"/>
      <c r="I118" s="5"/>
      <c r="J118" s="31"/>
      <c r="K118" s="31"/>
      <c r="L118" s="5"/>
      <c r="M118" s="5"/>
      <c r="N118" s="5"/>
      <c r="O118" s="5"/>
    </row>
    <row r="119" spans="1:15" ht="35.25" customHeight="1" x14ac:dyDescent="0.25">
      <c r="A119" s="5"/>
      <c r="B119" s="11" t="s">
        <v>5</v>
      </c>
      <c r="C119" s="13"/>
      <c r="D119" s="13"/>
      <c r="E119" s="13"/>
      <c r="F119" s="38"/>
      <c r="G119" s="23"/>
      <c r="H119" s="23">
        <f>(G119/$O$2) *100</f>
        <v>0</v>
      </c>
      <c r="I119" s="5"/>
      <c r="J119" s="31"/>
      <c r="K119" s="31"/>
      <c r="L119" s="5"/>
      <c r="M119" s="5"/>
      <c r="N119" s="5"/>
      <c r="O119" s="5"/>
    </row>
    <row r="120" spans="1:15" ht="35.25" customHeight="1" x14ac:dyDescent="0.25">
      <c r="A120" s="7"/>
      <c r="B120" s="10" t="s">
        <v>23</v>
      </c>
      <c r="C120" s="15"/>
      <c r="D120" s="15"/>
      <c r="E120" s="15"/>
      <c r="F120" s="39"/>
      <c r="G120" s="24">
        <f>G119+G117+G114+G112+G110+G108+G106+G104+G102+G99+G97+G95+G89+G87+G85+G83+G80+G78+G33+G31+G17</f>
        <v>2097858495.2600002</v>
      </c>
      <c r="H120" s="24">
        <v>100</v>
      </c>
      <c r="I120" s="7"/>
      <c r="J120" s="33">
        <v>2097858495.26</v>
      </c>
      <c r="K120" s="17">
        <f>ROUND(G120,2)-ROUND(J120,2)</f>
        <v>0</v>
      </c>
      <c r="L120" s="7"/>
      <c r="M120" s="7"/>
      <c r="N120" s="7"/>
      <c r="O120" s="7"/>
    </row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Панин Виктор Владимирович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2023-08-30T07:41:04Z</dcterms:modified>
</cp:coreProperties>
</file>