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3-05-15_портфели\"/>
    </mc:Choice>
  </mc:AlternateContent>
  <xr:revisionPtr revIDLastSave="0" documentId="8_{69EE9929-7BBD-428F-98D5-CF67B96769D9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портфеля'!$A$7:$O$18</definedName>
    <definedName name="Report07">'Состав портфеля'!$A$20:$O$26</definedName>
    <definedName name="Report08">'Состав портфеля'!$A$28:$O$28</definedName>
    <definedName name="Report09">'Состав портфеля'!$A$30:$O$63</definedName>
    <definedName name="Report10">'Состав портфеля'!$A$65:$O$65</definedName>
    <definedName name="Report11">'Состав портфеля'!$A$67:$O$68</definedName>
    <definedName name="Report12">'Состав портфеля'!$A$70:$O$70</definedName>
    <definedName name="Report13">'Состав портфеля'!$A$72:$O$72</definedName>
    <definedName name="Report14">'Состав портфеля'!$A$74:$O$74</definedName>
    <definedName name="Report15">'Состав портфеля'!$A$76:$O$79</definedName>
    <definedName name="Report16">'Состав портфеля'!$A$81:$O$82</definedName>
    <definedName name="Report17">'Состав портфеля'!$A$84:$O$84</definedName>
    <definedName name="Report18">'Состав портфеля'!$A$86:$O$87</definedName>
    <definedName name="Report19">'Состав портфеля'!$A$89:$O$89</definedName>
    <definedName name="Report20">'Состав портфеля'!$A$91:$O$91</definedName>
    <definedName name="Report21">'Состав портфеля'!$A$93:$O$93</definedName>
    <definedName name="Report22">'Состав портфеля'!$A$95:$O$95</definedName>
    <definedName name="Report23">'Состав портфеля'!$A$97:$O$97</definedName>
    <definedName name="Report24">'Состав портфеля'!$A$99:$O$100</definedName>
    <definedName name="Report25">'Состав портфеля'!$A$102:$O$103</definedName>
    <definedName name="Report26">'Состав портфеля'!$A$105:$O$105</definedName>
    <definedName name="Report27">'Состав портфеля'!$A$106:$K$106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3" i="12" l="1"/>
  <c r="G106" i="12" s="1"/>
  <c r="K106" i="12" s="1"/>
  <c r="G100" i="12"/>
  <c r="G87" i="12"/>
  <c r="G82" i="12"/>
  <c r="G79" i="12"/>
  <c r="G68" i="12"/>
  <c r="G63" i="12"/>
  <c r="G26" i="12"/>
  <c r="G18" i="12"/>
  <c r="B5" i="9"/>
  <c r="B3" i="12" l="1"/>
  <c r="O1" i="12" l="1"/>
  <c r="O2" i="12" l="1"/>
  <c r="H105" i="12" s="1"/>
  <c r="H100" i="12" l="1"/>
  <c r="H103" i="12"/>
  <c r="H95" i="12"/>
  <c r="H97" i="12"/>
  <c r="H91" i="12"/>
  <c r="H93" i="12"/>
  <c r="H87" i="12"/>
  <c r="H89" i="12"/>
  <c r="H82" i="12"/>
  <c r="H84" i="12"/>
  <c r="H74" i="12"/>
  <c r="H79" i="12"/>
  <c r="H70" i="12"/>
  <c r="H72" i="12"/>
  <c r="H65" i="12"/>
  <c r="H68" i="12"/>
  <c r="H28" i="12"/>
  <c r="H63" i="12"/>
  <c r="H18" i="12"/>
  <c r="H26" i="12"/>
  <c r="B2" i="12"/>
</calcChain>
</file>

<file path=xl/sharedStrings.xml><?xml version="1.0" encoding="utf-8"?>
<sst xmlns="http://schemas.openxmlformats.org/spreadsheetml/2006/main" count="292" uniqueCount="212">
  <si>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</si>
  <si>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</si>
  <si>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</si>
  <si>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</si>
  <si>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</si>
  <si>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</si>
  <si>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</si>
  <si>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</si>
  <si>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</si>
  <si>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</si>
  <si>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</si>
  <si>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</si>
  <si>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</si>
  <si>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</si>
  <si>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</si>
  <si>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</si>
  <si>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</si>
  <si>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</si>
  <si>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</si>
  <si>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</si>
  <si>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</si>
  <si>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</si>
  <si>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</si>
  <si>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</si>
  <si>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</si>
  <si>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</si>
  <si>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</si>
  <si>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</si>
  <si>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</si>
  <si>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</si>
  <si>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</si>
  <si>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</si>
  <si>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</si>
  <si>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</si>
  <si>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</si>
  <si>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</si>
  <si>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</si>
  <si>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</si>
  <si>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</si>
  <si>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</si>
  <si>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</si>
  <si>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</si>
  <si>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</si>
  <si>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31.01.2023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</si>
  <si>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</si>
  <si>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</si>
  <si>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</si>
  <si>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</si>
  <si>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</si>
  <si>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</si>
  <si>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</si>
  <si>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26207RMFS</t>
  </si>
  <si>
    <t>RU000A0JS3W6</t>
  </si>
  <si>
    <t>26212RMFS</t>
  </si>
  <si>
    <t>RU000A0JTK38</t>
  </si>
  <si>
    <t>26225RMFS</t>
  </si>
  <si>
    <t>RU000A0ZYUB7</t>
  </si>
  <si>
    <t>26226RMFS</t>
  </si>
  <si>
    <t>RU000A0ZZYW2</t>
  </si>
  <si>
    <t>26227RMFS</t>
  </si>
  <si>
    <t>RU000A1007F4</t>
  </si>
  <si>
    <t>26232RMFS</t>
  </si>
  <si>
    <t>RU000A1014N4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</si>
  <si>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</si>
  <si>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</si>
  <si>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</si>
  <si>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</si>
  <si>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</si>
  <si>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</si>
  <si>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</si>
  <si>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</si>
  <si>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</si>
  <si>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</si>
  <si>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</si>
  <si>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</si>
  <si>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</si>
  <si>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</si>
  <si>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</si>
  <si>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</si>
  <si>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</si>
  <si>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</si>
  <si>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</si>
  <si>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</si>
  <si>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</si>
  <si>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</si>
  <si>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</si>
  <si>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</si>
  <si>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</si>
  <si>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</si>
  <si>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</si>
  <si>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</si>
  <si>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</si>
  <si>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</si>
  <si>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</si>
  <si>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</si>
  <si>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</si>
  <si>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</si>
  <si>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</si>
  <si>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</si>
  <si>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</si>
  <si>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</si>
  <si>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</si>
  <si>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</si>
  <si>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4B02-02-00011-T-003P</t>
  </si>
  <si>
    <t>RU000A104XR2</t>
  </si>
  <si>
    <t>Государственная компания "Российские автомобильные дороги"</t>
  </si>
  <si>
    <t>1097799013652</t>
  </si>
  <si>
    <t>4B02-02-00011-T-004P</t>
  </si>
  <si>
    <t>RU000A105GU8</t>
  </si>
  <si>
    <t>4B02-02-16643-A-002P</t>
  </si>
  <si>
    <t>RU000A104W17</t>
  </si>
  <si>
    <t>4B02-02-60525-P-002P</t>
  </si>
  <si>
    <t>RU000A101MC3</t>
  </si>
  <si>
    <t>Публичное акционерное общество "Магнит"</t>
  </si>
  <si>
    <t>1032304945947</t>
  </si>
  <si>
    <t>4B02-03-60525-P-002P</t>
  </si>
  <si>
    <t>RU000A101PJ1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</si>
  <si>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</si>
  <si>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</si>
  <si>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</si>
  <si>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</si>
  <si>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</si>
  <si>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</si>
  <si>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</si>
  <si>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</si>
  <si>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4B02-04-00122-A-002P</t>
  </si>
  <si>
    <t>RU000A0ZYT40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</si>
  <si>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</si>
  <si>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</si>
  <si>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</si>
  <si>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</si>
  <si>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</si>
  <si>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</si>
  <si>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4B02-04-36420-R-001P</t>
  </si>
  <si>
    <t>RU000A101R33</t>
  </si>
  <si>
    <t>Общество с ограниченной ответственностью "Лента"</t>
  </si>
  <si>
    <t>1037832048605</t>
  </si>
  <si>
    <t>4B02-04-87154-H-002P</t>
  </si>
  <si>
    <t>RU000A104UA4</t>
  </si>
  <si>
    <t>Публичное акционерное общество Группа компаний "Сегежа"</t>
  </si>
  <si>
    <t>1207700498279</t>
  </si>
  <si>
    <t>4B02-05-00122-A</t>
  </si>
  <si>
    <t>RU000A0JUCS1</t>
  </si>
  <si>
    <t>4B02-06-00122-A</t>
  </si>
  <si>
    <t>RU000A0JUCR3</t>
  </si>
  <si>
    <t>4B02-06-00146-A-001P</t>
  </si>
  <si>
    <t>RU000A0ZYXV9</t>
  </si>
  <si>
    <t>Публичное акционерное общество "Газпром нефть"</t>
  </si>
  <si>
    <t>1025501701686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</si>
  <si>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</si>
  <si>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</si>
  <si>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</si>
  <si>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</si>
  <si>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4B02-07-36400-R-001P</t>
  </si>
  <si>
    <t>RU000A105GE2</t>
  </si>
  <si>
    <t>ОБЩЕСТВО С ОГРАНИЧЕННОЙ ОТВЕТСТВЕННОСТЬЮ "ГАЗПРОМ КАПИТАЛ"</t>
  </si>
  <si>
    <t>1087746212388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</si>
  <si>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</si>
  <si>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</si>
  <si>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</si>
  <si>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</si>
  <si>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</si>
  <si>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</si>
  <si>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4B02-08-32432-H-001P</t>
  </si>
  <si>
    <t>RU000A0ZYR91</t>
  </si>
  <si>
    <t>акционерное общество "Государственная транспортная лизинговая компания"</t>
  </si>
  <si>
    <t>1027739407189</t>
  </si>
  <si>
    <t>4B02-12-01669-A-001P</t>
  </si>
  <si>
    <t>RU000A101012</t>
  </si>
  <si>
    <t>Публичное акционерное общество "Акционерная финансовая корпорация "Система"</t>
  </si>
  <si>
    <t>1027700003891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</si>
  <si>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</si>
  <si>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</si>
  <si>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</si>
  <si>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</si>
  <si>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</si>
  <si>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</si>
  <si>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4B02-16-01669-A-001P</t>
  </si>
  <si>
    <t>RU000A102FS1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</si>
  <si>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</si>
  <si>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</si>
  <si>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</si>
  <si>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</si>
  <si>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</si>
  <si>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</si>
  <si>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</si>
  <si>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</si>
  <si>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</si>
  <si>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</si>
  <si>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</si>
  <si>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</si>
  <si>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</si>
  <si>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</si>
  <si>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</si>
  <si>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</si>
  <si>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</si>
  <si>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</si>
  <si>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</si>
  <si>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</si>
  <si>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</si>
  <si>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</si>
  <si>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</si>
  <si>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</si>
  <si>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</si>
  <si>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</si>
  <si>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АО "Россельхозбанк", 42-1-06/079-2022, 29.12.2022</t>
  </si>
  <si>
    <t>Акционерное общество "Российский Сельскохозяйственный банк"</t>
  </si>
  <si>
    <t>1027700342890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</si>
  <si>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</si>
  <si>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</si>
  <si>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</si>
  <si>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ПАО Сбербанк, 01869855 (Подтв. №9038/1869/000399 от 27.01.2023),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</si>
</sst>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44957</v>
      </c>
      <c r="G6" s="3">
        <v>44957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839578157.38999999</v>
      </c>
      <c r="C7">
        <v>92946405.040000007</v>
      </c>
      <c r="D7">
        <v>757214721.49000001</v>
      </c>
      <c r="F7">
        <v>5353062.66</v>
      </c>
      <c r="H7">
        <v>332798997.00999999</v>
      </c>
      <c r="I7">
        <v>155082995.28</v>
      </c>
      <c r="M7">
        <v>2012798.24</v>
      </c>
      <c r="N7">
        <v>217</v>
      </c>
    </row>
    <row r="8" spans="1:14" x14ac:dyDescent="0.2">
      <c r="A8" t="s">
        <v>41</v>
      </c>
      <c r="B8">
        <v>2184987137.1100001</v>
      </c>
    </row>
    <row r="9" spans="1:14" x14ac:dyDescent="0.2">
      <c r="A9" t="s">
        <v>42</v>
      </c>
      <c r="B9" s="2" t="s">
        <v>43</v>
      </c>
      <c r="C9">
        <v>2184987137.1100001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2184987137.1100001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44957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31.01.2023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2184987137.1100001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38674884</v>
      </c>
      <c r="H7" s="23">
        <v>1.77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9100</v>
      </c>
      <c r="G8" s="23">
        <v>9357348</v>
      </c>
      <c r="H8" s="23">
        <v>0.43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81499</v>
      </c>
      <c r="G9" s="23">
        <v>75428954.480000004</v>
      </c>
      <c r="H9" s="23">
        <v>3.45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99703</v>
      </c>
      <c r="G10" s="23">
        <v>82026655.129999995</v>
      </c>
      <c r="H10" s="23">
        <v>3.75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26321</v>
      </c>
      <c r="G11" s="23">
        <v>26583683.579999998</v>
      </c>
      <c r="H11" s="23">
        <v>1.22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20050</v>
      </c>
      <c r="G12" s="23">
        <v>20072857</v>
      </c>
      <c r="H12" s="23">
        <v>0.92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223931</v>
      </c>
      <c r="G13" s="23">
        <v>203642851.40000001</v>
      </c>
      <c r="H13" s="23">
        <v>9.32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40540</v>
      </c>
      <c r="G14" s="23">
        <v>37429365.799999997</v>
      </c>
      <c r="H14" s="23">
        <v>1.71</v>
      </c>
      <c r="J14" s="31"/>
      <c r="K14" s="31"/>
    </row>
    <row r="15" spans="1:15" s="5" customFormat="1" ht="35.25" customHeight="1" x14ac:dyDescent="0.2">
      <c r="B15" s="11" t="s">
        <v>65</v>
      </c>
      <c r="C15" s="14" t="s">
        <v>66</v>
      </c>
      <c r="D15" s="14" t="s">
        <v>49</v>
      </c>
      <c r="E15" s="14" t="s">
        <v>50</v>
      </c>
      <c r="F15" s="37">
        <v>46900</v>
      </c>
      <c r="G15" s="23">
        <v>37729174</v>
      </c>
      <c r="H15" s="23">
        <v>1.73</v>
      </c>
      <c r="J15" s="31"/>
      <c r="K15" s="31"/>
    </row>
    <row r="16" spans="1:15" s="5" customFormat="1" ht="35.25" customHeight="1" x14ac:dyDescent="0.2">
      <c r="B16" s="11" t="s">
        <v>67</v>
      </c>
      <c r="C16" s="14" t="s">
        <v>68</v>
      </c>
      <c r="D16" s="14" t="s">
        <v>49</v>
      </c>
      <c r="E16" s="14" t="s">
        <v>50</v>
      </c>
      <c r="F16" s="37">
        <v>128000</v>
      </c>
      <c r="G16" s="23">
        <v>110755840</v>
      </c>
      <c r="H16" s="23">
        <v>5.07</v>
      </c>
      <c r="J16" s="31"/>
      <c r="K16" s="31"/>
    </row>
    <row r="17" spans="1:15" s="5" customFormat="1" ht="35.25" customHeight="1" x14ac:dyDescent="0.2">
      <c r="B17" s="11" t="s">
        <v>69</v>
      </c>
      <c r="C17" s="14" t="s">
        <v>70</v>
      </c>
      <c r="D17" s="14" t="s">
        <v>49</v>
      </c>
      <c r="E17" s="14" t="s">
        <v>50</v>
      </c>
      <c r="F17" s="37">
        <v>220800</v>
      </c>
      <c r="G17" s="23">
        <v>197876544</v>
      </c>
      <c r="H17" s="23">
        <v>9.06</v>
      </c>
      <c r="J17" s="31"/>
      <c r="K17" s="31"/>
    </row>
    <row r="18" spans="1:15" s="5" customFormat="1" ht="35.25" customHeight="1" x14ac:dyDescent="0.2">
      <c r="B18" s="11" t="s">
        <v>5</v>
      </c>
      <c r="C18" s="13"/>
      <c r="D18" s="13"/>
      <c r="E18" s="13"/>
      <c r="F18" s="38"/>
      <c r="G18" s="23">
        <f>SUM($G$7:$G$17)</f>
        <v>839578157.3900001</v>
      </c>
      <c r="H18" s="23">
        <f>(G18/$O$2) *100</f>
        <v>38.424855832354162</v>
      </c>
      <c r="J18" s="31"/>
      <c r="K18" s="31"/>
    </row>
    <row r="19" spans="1:15" s="5" customFormat="1" ht="35.25" customHeight="1" x14ac:dyDescent="0.2">
      <c r="A19" s="7"/>
      <c r="B19" s="10" t="s">
        <v>8</v>
      </c>
      <c r="C19" s="15"/>
      <c r="D19" s="15"/>
      <c r="E19" s="15"/>
      <c r="F19" s="39"/>
      <c r="G19" s="24"/>
      <c r="H19" s="27"/>
      <c r="I19" s="7"/>
      <c r="J19" s="32"/>
      <c r="K19" s="32"/>
      <c r="L19" s="7"/>
      <c r="M19" s="7"/>
      <c r="N19" s="7"/>
      <c r="O19" s="7"/>
    </row>
    <row r="20" spans="1:15" s="5" customFormat="1" ht="35.25" customHeight="1" x14ac:dyDescent="0.2">
      <c r="B20" s="11" t="s">
        <v>71</v>
      </c>
      <c r="C20" s="14" t="s">
        <v>72</v>
      </c>
      <c r="D20" s="14" t="s">
        <v>73</v>
      </c>
      <c r="E20" s="14" t="s">
        <v>74</v>
      </c>
      <c r="F20" s="37">
        <v>30610</v>
      </c>
      <c r="G20" s="23">
        <v>21011316.199999999</v>
      </c>
      <c r="H20" s="23">
        <v>0.96</v>
      </c>
      <c r="J20" s="31"/>
      <c r="K20" s="31"/>
    </row>
    <row r="21" spans="1:15" s="5" customFormat="1" ht="35.25" customHeight="1" x14ac:dyDescent="0.2">
      <c r="B21" s="11" t="s">
        <v>75</v>
      </c>
      <c r="C21" s="14" t="s">
        <v>76</v>
      </c>
      <c r="D21" s="14" t="s">
        <v>73</v>
      </c>
      <c r="E21" s="14" t="s">
        <v>74</v>
      </c>
      <c r="F21" s="37">
        <v>35000</v>
      </c>
      <c r="G21" s="23">
        <v>33628350</v>
      </c>
      <c r="H21" s="23">
        <v>1.54</v>
      </c>
      <c r="J21" s="31"/>
      <c r="K21" s="31"/>
    </row>
    <row r="22" spans="1:15" s="5" customFormat="1" ht="35.25" customHeight="1" x14ac:dyDescent="0.2">
      <c r="B22" s="11" t="s">
        <v>77</v>
      </c>
      <c r="C22" s="14" t="s">
        <v>78</v>
      </c>
      <c r="D22" s="14" t="s">
        <v>79</v>
      </c>
      <c r="E22" s="14" t="s">
        <v>80</v>
      </c>
      <c r="F22" s="37">
        <v>18800</v>
      </c>
      <c r="G22" s="23">
        <v>13899874</v>
      </c>
      <c r="H22" s="23">
        <v>0.64</v>
      </c>
      <c r="J22" s="31"/>
      <c r="K22" s="31"/>
    </row>
    <row r="23" spans="1:15" s="5" customFormat="1" ht="35.25" customHeight="1" x14ac:dyDescent="0.2">
      <c r="B23" s="11" t="s">
        <v>81</v>
      </c>
      <c r="C23" s="14" t="s">
        <v>82</v>
      </c>
      <c r="D23" s="14" t="s">
        <v>79</v>
      </c>
      <c r="E23" s="14" t="s">
        <v>80</v>
      </c>
      <c r="F23" s="37">
        <v>21750</v>
      </c>
      <c r="G23" s="23">
        <v>20706000</v>
      </c>
      <c r="H23" s="23">
        <v>0.95</v>
      </c>
      <c r="J23" s="31"/>
      <c r="K23" s="31"/>
    </row>
    <row r="24" spans="1:15" s="5" customFormat="1" ht="35.25" customHeight="1" x14ac:dyDescent="0.2">
      <c r="B24" s="11" t="s">
        <v>83</v>
      </c>
      <c r="C24" s="14" t="s">
        <v>84</v>
      </c>
      <c r="D24" s="14" t="s">
        <v>85</v>
      </c>
      <c r="E24" s="14" t="s">
        <v>86</v>
      </c>
      <c r="F24" s="37">
        <v>4229</v>
      </c>
      <c r="G24" s="23">
        <v>2183734.84</v>
      </c>
      <c r="H24" s="23">
        <v>0.1</v>
      </c>
      <c r="J24" s="31"/>
      <c r="K24" s="31"/>
    </row>
    <row r="25" spans="1:15" s="5" customFormat="1" ht="35.25" customHeight="1" x14ac:dyDescent="0.2">
      <c r="B25" s="11" t="s">
        <v>87</v>
      </c>
      <c r="C25" s="14" t="s">
        <v>88</v>
      </c>
      <c r="D25" s="14" t="s">
        <v>89</v>
      </c>
      <c r="E25" s="14" t="s">
        <v>90</v>
      </c>
      <c r="F25" s="37">
        <v>2000</v>
      </c>
      <c r="G25" s="23">
        <v>1517130</v>
      </c>
      <c r="H25" s="23">
        <v>7.0000000000000007E-2</v>
      </c>
      <c r="J25" s="31"/>
      <c r="K25" s="31"/>
    </row>
    <row r="26" spans="1:15" s="5" customFormat="1" ht="35.25" customHeight="1" x14ac:dyDescent="0.2">
      <c r="B26" s="11" t="s">
        <v>5</v>
      </c>
      <c r="C26" s="13"/>
      <c r="D26" s="13"/>
      <c r="E26" s="13"/>
      <c r="F26" s="38"/>
      <c r="G26" s="23">
        <f>SUM($G$20:$G$25)</f>
        <v>92946405.040000007</v>
      </c>
      <c r="H26" s="23">
        <f>(G26/$O$2) *100</f>
        <v>4.2538650897019332</v>
      </c>
      <c r="J26" s="31"/>
      <c r="K26" s="31"/>
    </row>
    <row r="27" spans="1:15" s="5" customFormat="1" ht="35.25" customHeight="1" x14ac:dyDescent="0.2">
      <c r="B27" s="12" t="s">
        <v>15</v>
      </c>
      <c r="C27" s="13"/>
      <c r="D27" s="13"/>
      <c r="E27" s="13"/>
      <c r="F27" s="38"/>
      <c r="G27" s="23"/>
      <c r="H27" s="28"/>
      <c r="J27" s="31"/>
      <c r="K27" s="31"/>
    </row>
    <row r="28" spans="1:15" s="5" customFormat="1" ht="35.25" customHeight="1" x14ac:dyDescent="0.2">
      <c r="B28" s="11" t="s">
        <v>5</v>
      </c>
      <c r="C28" s="13"/>
      <c r="D28" s="13"/>
      <c r="E28" s="13"/>
      <c r="F28" s="38"/>
      <c r="G28" s="23"/>
      <c r="H28" s="23">
        <f>(G28/$O$2) *100</f>
        <v>0</v>
      </c>
      <c r="J28" s="31"/>
      <c r="K28" s="31"/>
    </row>
    <row r="29" spans="1:15" s="5" customFormat="1" ht="35.25" customHeight="1" x14ac:dyDescent="0.2">
      <c r="B29" s="10" t="s">
        <v>16</v>
      </c>
      <c r="C29" s="13"/>
      <c r="D29" s="13"/>
      <c r="E29" s="13"/>
      <c r="F29" s="38"/>
      <c r="G29" s="23"/>
      <c r="H29" s="28"/>
      <c r="J29" s="31"/>
      <c r="K29" s="31"/>
    </row>
    <row r="30" spans="1:15" s="5" customFormat="1" ht="35.25" customHeight="1" x14ac:dyDescent="0.2">
      <c r="B30" s="11" t="s">
        <v>91</v>
      </c>
      <c r="C30" s="14" t="s">
        <v>92</v>
      </c>
      <c r="D30" s="14" t="s">
        <v>93</v>
      </c>
      <c r="E30" s="14" t="s">
        <v>94</v>
      </c>
      <c r="F30" s="37">
        <v>19300</v>
      </c>
      <c r="G30" s="23">
        <v>19717254.609999999</v>
      </c>
      <c r="H30" s="23">
        <v>0.9</v>
      </c>
      <c r="J30" s="31"/>
      <c r="K30" s="31"/>
    </row>
    <row r="31" spans="1:15" s="5" customFormat="1" ht="35.25" customHeight="1" x14ac:dyDescent="0.2">
      <c r="B31" s="11" t="s">
        <v>95</v>
      </c>
      <c r="C31" s="14" t="s">
        <v>96</v>
      </c>
      <c r="D31" s="14" t="s">
        <v>97</v>
      </c>
      <c r="E31" s="14" t="s">
        <v>98</v>
      </c>
      <c r="F31" s="37">
        <v>19000</v>
      </c>
      <c r="G31" s="23">
        <v>20527220</v>
      </c>
      <c r="H31" s="23">
        <v>0.94</v>
      </c>
      <c r="J31" s="31"/>
      <c r="K31" s="31"/>
    </row>
    <row r="32" spans="1:15" s="5" customFormat="1" ht="35.25" customHeight="1" x14ac:dyDescent="0.2">
      <c r="B32" s="11" t="s">
        <v>99</v>
      </c>
      <c r="C32" s="14" t="s">
        <v>100</v>
      </c>
      <c r="D32" s="14" t="s">
        <v>101</v>
      </c>
      <c r="E32" s="14" t="s">
        <v>102</v>
      </c>
      <c r="F32" s="37">
        <v>879</v>
      </c>
      <c r="G32" s="23">
        <v>881786.43</v>
      </c>
      <c r="H32" s="23">
        <v>0.04</v>
      </c>
      <c r="J32" s="31"/>
      <c r="K32" s="31"/>
    </row>
    <row r="33" spans="2:11" s="5" customFormat="1" ht="35.25" customHeight="1" x14ac:dyDescent="0.2">
      <c r="B33" s="11" t="s">
        <v>103</v>
      </c>
      <c r="C33" s="14" t="s">
        <v>104</v>
      </c>
      <c r="D33" s="14" t="s">
        <v>105</v>
      </c>
      <c r="E33" s="14" t="s">
        <v>106</v>
      </c>
      <c r="F33" s="37">
        <v>7850</v>
      </c>
      <c r="G33" s="23">
        <v>8497546.5</v>
      </c>
      <c r="H33" s="23">
        <v>0.39</v>
      </c>
      <c r="J33" s="31"/>
      <c r="K33" s="31"/>
    </row>
    <row r="34" spans="2:11" s="5" customFormat="1" ht="35.25" customHeight="1" x14ac:dyDescent="0.2">
      <c r="B34" s="11" t="s">
        <v>107</v>
      </c>
      <c r="C34" s="14" t="s">
        <v>108</v>
      </c>
      <c r="D34" s="14" t="s">
        <v>105</v>
      </c>
      <c r="E34" s="14" t="s">
        <v>106</v>
      </c>
      <c r="F34" s="37">
        <v>2500</v>
      </c>
      <c r="G34" s="23">
        <v>2548050</v>
      </c>
      <c r="H34" s="23">
        <v>0.12</v>
      </c>
      <c r="J34" s="31"/>
      <c r="K34" s="31"/>
    </row>
    <row r="35" spans="2:11" s="5" customFormat="1" ht="35.25" customHeight="1" x14ac:dyDescent="0.2">
      <c r="B35" s="11" t="s">
        <v>109</v>
      </c>
      <c r="C35" s="14" t="s">
        <v>110</v>
      </c>
      <c r="D35" s="14" t="s">
        <v>97</v>
      </c>
      <c r="E35" s="14" t="s">
        <v>98</v>
      </c>
      <c r="F35" s="37">
        <v>87000</v>
      </c>
      <c r="G35" s="23">
        <v>89790960</v>
      </c>
      <c r="H35" s="23">
        <v>4.1100000000000003</v>
      </c>
      <c r="J35" s="31"/>
      <c r="K35" s="31"/>
    </row>
    <row r="36" spans="2:11" s="5" customFormat="1" ht="35.25" customHeight="1" x14ac:dyDescent="0.2">
      <c r="B36" s="11" t="s">
        <v>111</v>
      </c>
      <c r="C36" s="14" t="s">
        <v>112</v>
      </c>
      <c r="D36" s="14" t="s">
        <v>113</v>
      </c>
      <c r="E36" s="14" t="s">
        <v>114</v>
      </c>
      <c r="F36" s="37">
        <v>5670</v>
      </c>
      <c r="G36" s="23">
        <v>5755106.7000000002</v>
      </c>
      <c r="H36" s="23">
        <v>0.26</v>
      </c>
      <c r="J36" s="31"/>
      <c r="K36" s="31"/>
    </row>
    <row r="37" spans="2:11" s="5" customFormat="1" ht="35.25" customHeight="1" x14ac:dyDescent="0.2">
      <c r="B37" s="11" t="s">
        <v>115</v>
      </c>
      <c r="C37" s="14" t="s">
        <v>116</v>
      </c>
      <c r="D37" s="14" t="s">
        <v>113</v>
      </c>
      <c r="E37" s="14" t="s">
        <v>114</v>
      </c>
      <c r="F37" s="37">
        <v>19477</v>
      </c>
      <c r="G37" s="23">
        <v>19598926.02</v>
      </c>
      <c r="H37" s="23">
        <v>0.9</v>
      </c>
      <c r="J37" s="31"/>
      <c r="K37" s="31"/>
    </row>
    <row r="38" spans="2:11" s="5" customFormat="1" ht="35.25" customHeight="1" x14ac:dyDescent="0.2">
      <c r="B38" s="11" t="s">
        <v>117</v>
      </c>
      <c r="C38" s="14" t="s">
        <v>118</v>
      </c>
      <c r="D38" s="14" t="s">
        <v>119</v>
      </c>
      <c r="E38" s="14" t="s">
        <v>120</v>
      </c>
      <c r="F38" s="37">
        <v>549</v>
      </c>
      <c r="G38" s="23">
        <v>534945.6</v>
      </c>
      <c r="H38" s="23">
        <v>0.02</v>
      </c>
      <c r="J38" s="31"/>
      <c r="K38" s="31"/>
    </row>
    <row r="39" spans="2:11" s="5" customFormat="1" ht="35.25" customHeight="1" x14ac:dyDescent="0.2">
      <c r="B39" s="11" t="s">
        <v>121</v>
      </c>
      <c r="C39" s="14" t="s">
        <v>122</v>
      </c>
      <c r="D39" s="14" t="s">
        <v>123</v>
      </c>
      <c r="E39" s="14" t="s">
        <v>124</v>
      </c>
      <c r="F39" s="37">
        <v>52536</v>
      </c>
      <c r="G39" s="23">
        <v>53773222.799999997</v>
      </c>
      <c r="H39" s="23">
        <v>2.46</v>
      </c>
      <c r="J39" s="31"/>
      <c r="K39" s="31"/>
    </row>
    <row r="40" spans="2:11" s="5" customFormat="1" ht="35.25" customHeight="1" x14ac:dyDescent="0.2">
      <c r="B40" s="11" t="s">
        <v>125</v>
      </c>
      <c r="C40" s="14" t="s">
        <v>126</v>
      </c>
      <c r="D40" s="14" t="s">
        <v>123</v>
      </c>
      <c r="E40" s="14" t="s">
        <v>124</v>
      </c>
      <c r="F40" s="37">
        <v>45690</v>
      </c>
      <c r="G40" s="23">
        <v>47309710.5</v>
      </c>
      <c r="H40" s="23">
        <v>2.17</v>
      </c>
      <c r="J40" s="31"/>
      <c r="K40" s="31"/>
    </row>
    <row r="41" spans="2:11" s="5" customFormat="1" ht="35.25" customHeight="1" x14ac:dyDescent="0.2">
      <c r="B41" s="11" t="s">
        <v>127</v>
      </c>
      <c r="C41" s="14" t="s">
        <v>128</v>
      </c>
      <c r="D41" s="14" t="s">
        <v>129</v>
      </c>
      <c r="E41" s="14" t="s">
        <v>130</v>
      </c>
      <c r="F41" s="37">
        <v>43450</v>
      </c>
      <c r="G41" s="23">
        <v>44807812.5</v>
      </c>
      <c r="H41" s="23">
        <v>2.0499999999999998</v>
      </c>
      <c r="J41" s="31"/>
      <c r="K41" s="31"/>
    </row>
    <row r="42" spans="2:11" s="5" customFormat="1" ht="35.25" customHeight="1" x14ac:dyDescent="0.2">
      <c r="B42" s="11" t="s">
        <v>131</v>
      </c>
      <c r="C42" s="14" t="s">
        <v>132</v>
      </c>
      <c r="D42" s="14" t="s">
        <v>97</v>
      </c>
      <c r="E42" s="14" t="s">
        <v>98</v>
      </c>
      <c r="F42" s="37">
        <v>22150</v>
      </c>
      <c r="G42" s="23">
        <v>22422445</v>
      </c>
      <c r="H42" s="23">
        <v>1.03</v>
      </c>
      <c r="J42" s="31"/>
      <c r="K42" s="31"/>
    </row>
    <row r="43" spans="2:11" s="5" customFormat="1" ht="35.25" customHeight="1" x14ac:dyDescent="0.2">
      <c r="B43" s="11" t="s">
        <v>133</v>
      </c>
      <c r="C43" s="14" t="s">
        <v>134</v>
      </c>
      <c r="D43" s="14" t="s">
        <v>135</v>
      </c>
      <c r="E43" s="14" t="s">
        <v>136</v>
      </c>
      <c r="F43" s="37">
        <v>887</v>
      </c>
      <c r="G43" s="23">
        <v>891878.5</v>
      </c>
      <c r="H43" s="23">
        <v>0.04</v>
      </c>
      <c r="J43" s="31"/>
      <c r="K43" s="31"/>
    </row>
    <row r="44" spans="2:11" s="5" customFormat="1" ht="35.25" customHeight="1" x14ac:dyDescent="0.2">
      <c r="B44" s="11" t="s">
        <v>137</v>
      </c>
      <c r="C44" s="14" t="s">
        <v>138</v>
      </c>
      <c r="D44" s="14" t="s">
        <v>139</v>
      </c>
      <c r="E44" s="14" t="s">
        <v>140</v>
      </c>
      <c r="F44" s="37">
        <v>9800</v>
      </c>
      <c r="G44" s="23">
        <v>10120362</v>
      </c>
      <c r="H44" s="23">
        <v>0.46</v>
      </c>
      <c r="J44" s="31"/>
      <c r="K44" s="31"/>
    </row>
    <row r="45" spans="2:11" s="5" customFormat="1" ht="35.25" customHeight="1" x14ac:dyDescent="0.2">
      <c r="B45" s="11" t="s">
        <v>141</v>
      </c>
      <c r="C45" s="14" t="s">
        <v>142</v>
      </c>
      <c r="D45" s="14" t="s">
        <v>123</v>
      </c>
      <c r="E45" s="14" t="s">
        <v>124</v>
      </c>
      <c r="F45" s="37">
        <v>1240</v>
      </c>
      <c r="G45" s="23">
        <v>1257992.3999999999</v>
      </c>
      <c r="H45" s="23">
        <v>0.06</v>
      </c>
      <c r="J45" s="31"/>
      <c r="K45" s="31"/>
    </row>
    <row r="46" spans="2:11" s="5" customFormat="1" ht="35.25" customHeight="1" x14ac:dyDescent="0.2">
      <c r="B46" s="11" t="s">
        <v>143</v>
      </c>
      <c r="C46" s="14" t="s">
        <v>144</v>
      </c>
      <c r="D46" s="14" t="s">
        <v>123</v>
      </c>
      <c r="E46" s="14" t="s">
        <v>124</v>
      </c>
      <c r="F46" s="37">
        <v>17950</v>
      </c>
      <c r="G46" s="23">
        <v>18158399.5</v>
      </c>
      <c r="H46" s="23">
        <v>0.83</v>
      </c>
      <c r="J46" s="31"/>
      <c r="K46" s="31"/>
    </row>
    <row r="47" spans="2:11" s="5" customFormat="1" ht="35.25" customHeight="1" x14ac:dyDescent="0.2">
      <c r="B47" s="11" t="s">
        <v>145</v>
      </c>
      <c r="C47" s="14" t="s">
        <v>146</v>
      </c>
      <c r="D47" s="14" t="s">
        <v>147</v>
      </c>
      <c r="E47" s="14" t="s">
        <v>148</v>
      </c>
      <c r="F47" s="37">
        <v>7166</v>
      </c>
      <c r="G47" s="23">
        <v>7301437.4000000004</v>
      </c>
      <c r="H47" s="23">
        <v>0.33</v>
      </c>
      <c r="J47" s="31"/>
      <c r="K47" s="31"/>
    </row>
    <row r="48" spans="2:11" s="5" customFormat="1" ht="35.25" customHeight="1" x14ac:dyDescent="0.2">
      <c r="B48" s="11" t="s">
        <v>149</v>
      </c>
      <c r="C48" s="14" t="s">
        <v>150</v>
      </c>
      <c r="D48" s="14" t="s">
        <v>151</v>
      </c>
      <c r="E48" s="14" t="s">
        <v>152</v>
      </c>
      <c r="F48" s="37">
        <v>500</v>
      </c>
      <c r="G48" s="23">
        <v>502840</v>
      </c>
      <c r="H48" s="23">
        <v>0.02</v>
      </c>
      <c r="J48" s="31"/>
      <c r="K48" s="31"/>
    </row>
    <row r="49" spans="2:11" s="5" customFormat="1" ht="35.25" customHeight="1" x14ac:dyDescent="0.2">
      <c r="B49" s="11" t="s">
        <v>153</v>
      </c>
      <c r="C49" s="14" t="s">
        <v>154</v>
      </c>
      <c r="D49" s="14" t="s">
        <v>155</v>
      </c>
      <c r="E49" s="14" t="s">
        <v>156</v>
      </c>
      <c r="F49" s="37">
        <v>113881</v>
      </c>
      <c r="G49" s="23">
        <v>117172160.90000001</v>
      </c>
      <c r="H49" s="23">
        <v>5.36</v>
      </c>
      <c r="J49" s="31"/>
      <c r="K49" s="31"/>
    </row>
    <row r="50" spans="2:11" s="5" customFormat="1" ht="35.25" customHeight="1" x14ac:dyDescent="0.2">
      <c r="B50" s="11" t="s">
        <v>157</v>
      </c>
      <c r="C50" s="14" t="s">
        <v>158</v>
      </c>
      <c r="D50" s="14" t="s">
        <v>93</v>
      </c>
      <c r="E50" s="14" t="s">
        <v>94</v>
      </c>
      <c r="F50" s="37">
        <v>39895</v>
      </c>
      <c r="G50" s="23">
        <v>39739564.689999998</v>
      </c>
      <c r="H50" s="23">
        <v>1.82</v>
      </c>
      <c r="J50" s="31"/>
      <c r="K50" s="31"/>
    </row>
    <row r="51" spans="2:11" s="5" customFormat="1" ht="35.25" customHeight="1" x14ac:dyDescent="0.2">
      <c r="B51" s="11" t="s">
        <v>159</v>
      </c>
      <c r="C51" s="14" t="s">
        <v>160</v>
      </c>
      <c r="D51" s="14" t="s">
        <v>161</v>
      </c>
      <c r="E51" s="14" t="s">
        <v>162</v>
      </c>
      <c r="F51" s="37">
        <v>13450</v>
      </c>
      <c r="G51" s="23">
        <v>14020414.5</v>
      </c>
      <c r="H51" s="23">
        <v>0.64</v>
      </c>
      <c r="J51" s="31"/>
      <c r="K51" s="31"/>
    </row>
    <row r="52" spans="2:11" s="5" customFormat="1" ht="35.25" customHeight="1" x14ac:dyDescent="0.2">
      <c r="B52" s="11" t="s">
        <v>163</v>
      </c>
      <c r="C52" s="14" t="s">
        <v>164</v>
      </c>
      <c r="D52" s="14" t="s">
        <v>165</v>
      </c>
      <c r="E52" s="14" t="s">
        <v>166</v>
      </c>
      <c r="F52" s="37">
        <v>62000</v>
      </c>
      <c r="G52" s="23">
        <v>62173600</v>
      </c>
      <c r="H52" s="23">
        <v>2.85</v>
      </c>
      <c r="J52" s="31"/>
      <c r="K52" s="31"/>
    </row>
    <row r="53" spans="2:11" s="5" customFormat="1" ht="35.25" customHeight="1" x14ac:dyDescent="0.2">
      <c r="B53" s="11" t="s">
        <v>167</v>
      </c>
      <c r="C53" s="14" t="s">
        <v>168</v>
      </c>
      <c r="D53" s="14" t="s">
        <v>169</v>
      </c>
      <c r="E53" s="14" t="s">
        <v>170</v>
      </c>
      <c r="F53" s="37">
        <v>57</v>
      </c>
      <c r="G53" s="23">
        <v>56183.19</v>
      </c>
      <c r="H53" s="23">
        <v>0</v>
      </c>
      <c r="J53" s="31"/>
      <c r="K53" s="31"/>
    </row>
    <row r="54" spans="2:11" s="5" customFormat="1" ht="35.25" customHeight="1" x14ac:dyDescent="0.2">
      <c r="B54" s="11" t="s">
        <v>171</v>
      </c>
      <c r="C54" s="14" t="s">
        <v>172</v>
      </c>
      <c r="D54" s="14" t="s">
        <v>173</v>
      </c>
      <c r="E54" s="14" t="s">
        <v>174</v>
      </c>
      <c r="F54" s="37">
        <v>13377</v>
      </c>
      <c r="G54" s="23">
        <v>13437865.35</v>
      </c>
      <c r="H54" s="23">
        <v>0.62</v>
      </c>
      <c r="J54" s="31"/>
      <c r="K54" s="31"/>
    </row>
    <row r="55" spans="2:11" s="5" customFormat="1" ht="35.25" customHeight="1" x14ac:dyDescent="0.2">
      <c r="B55" s="11" t="s">
        <v>175</v>
      </c>
      <c r="C55" s="14" t="s">
        <v>176</v>
      </c>
      <c r="D55" s="14" t="s">
        <v>165</v>
      </c>
      <c r="E55" s="14" t="s">
        <v>166</v>
      </c>
      <c r="F55" s="37">
        <v>10000</v>
      </c>
      <c r="G55" s="23">
        <v>5689000</v>
      </c>
      <c r="H55" s="23">
        <v>0.26</v>
      </c>
      <c r="J55" s="31"/>
      <c r="K55" s="31"/>
    </row>
    <row r="56" spans="2:11" s="5" customFormat="1" ht="35.25" customHeight="1" x14ac:dyDescent="0.2">
      <c r="B56" s="11" t="s">
        <v>177</v>
      </c>
      <c r="C56" s="14" t="s">
        <v>178</v>
      </c>
      <c r="D56" s="14" t="s">
        <v>169</v>
      </c>
      <c r="E56" s="14" t="s">
        <v>170</v>
      </c>
      <c r="F56" s="37">
        <v>49100</v>
      </c>
      <c r="G56" s="23">
        <v>49381343</v>
      </c>
      <c r="H56" s="23">
        <v>2.2599999999999998</v>
      </c>
      <c r="J56" s="31"/>
      <c r="K56" s="31"/>
    </row>
    <row r="57" spans="2:11" s="5" customFormat="1" ht="35.25" customHeight="1" x14ac:dyDescent="0.2">
      <c r="B57" s="11" t="s">
        <v>179</v>
      </c>
      <c r="C57" s="14" t="s">
        <v>180</v>
      </c>
      <c r="D57" s="14" t="s">
        <v>169</v>
      </c>
      <c r="E57" s="14" t="s">
        <v>170</v>
      </c>
      <c r="F57" s="37">
        <v>6000</v>
      </c>
      <c r="G57" s="23">
        <v>5759340</v>
      </c>
      <c r="H57" s="23">
        <v>0.26</v>
      </c>
      <c r="J57" s="31"/>
      <c r="K57" s="31"/>
    </row>
    <row r="58" spans="2:11" s="5" customFormat="1" ht="35.25" customHeight="1" x14ac:dyDescent="0.2">
      <c r="B58" s="11" t="s">
        <v>181</v>
      </c>
      <c r="C58" s="14" t="s">
        <v>182</v>
      </c>
      <c r="D58" s="14" t="s">
        <v>169</v>
      </c>
      <c r="E58" s="14" t="s">
        <v>170</v>
      </c>
      <c r="F58" s="37">
        <v>2732</v>
      </c>
      <c r="G58" s="23">
        <v>2627501</v>
      </c>
      <c r="H58" s="23">
        <v>0.12</v>
      </c>
      <c r="J58" s="31"/>
      <c r="K58" s="31"/>
    </row>
    <row r="59" spans="2:11" s="5" customFormat="1" ht="35.25" customHeight="1" x14ac:dyDescent="0.2">
      <c r="B59" s="11" t="s">
        <v>183</v>
      </c>
      <c r="C59" s="14" t="s">
        <v>184</v>
      </c>
      <c r="D59" s="14" t="s">
        <v>169</v>
      </c>
      <c r="E59" s="14" t="s">
        <v>170</v>
      </c>
      <c r="F59" s="37">
        <v>2556</v>
      </c>
      <c r="G59" s="23">
        <v>2435024.52</v>
      </c>
      <c r="H59" s="23">
        <v>0.11</v>
      </c>
      <c r="J59" s="31"/>
      <c r="K59" s="31"/>
    </row>
    <row r="60" spans="2:11" s="5" customFormat="1" ht="35.25" customHeight="1" x14ac:dyDescent="0.2">
      <c r="B60" s="11" t="s">
        <v>185</v>
      </c>
      <c r="C60" s="14" t="s">
        <v>186</v>
      </c>
      <c r="D60" s="14" t="s">
        <v>187</v>
      </c>
      <c r="E60" s="14" t="s">
        <v>188</v>
      </c>
      <c r="F60" s="37">
        <v>69400</v>
      </c>
      <c r="G60" s="23">
        <v>58136380</v>
      </c>
      <c r="H60" s="23">
        <v>2.66</v>
      </c>
      <c r="J60" s="31"/>
      <c r="K60" s="31"/>
    </row>
    <row r="61" spans="2:11" s="5" customFormat="1" ht="35.25" customHeight="1" x14ac:dyDescent="0.2">
      <c r="B61" s="11" t="s">
        <v>189</v>
      </c>
      <c r="C61" s="14" t="s">
        <v>190</v>
      </c>
      <c r="D61" s="14" t="s">
        <v>191</v>
      </c>
      <c r="E61" s="14" t="s">
        <v>192</v>
      </c>
      <c r="F61" s="37">
        <v>10700</v>
      </c>
      <c r="G61" s="23">
        <v>10758505.35</v>
      </c>
      <c r="H61" s="23">
        <v>0.49</v>
      </c>
      <c r="J61" s="31"/>
      <c r="K61" s="31"/>
    </row>
    <row r="62" spans="2:11" s="5" customFormat="1" ht="35.25" customHeight="1" x14ac:dyDescent="0.2">
      <c r="B62" s="11" t="s">
        <v>193</v>
      </c>
      <c r="C62" s="14" t="s">
        <v>194</v>
      </c>
      <c r="D62" s="14" t="s">
        <v>191</v>
      </c>
      <c r="E62" s="14" t="s">
        <v>192</v>
      </c>
      <c r="F62" s="37">
        <v>1423</v>
      </c>
      <c r="G62" s="23">
        <v>1429942.53</v>
      </c>
      <c r="H62" s="23">
        <v>7.0000000000000007E-2</v>
      </c>
      <c r="J62" s="31"/>
      <c r="K62" s="31"/>
    </row>
    <row r="63" spans="2:11" s="5" customFormat="1" ht="35.25" customHeight="1" x14ac:dyDescent="0.2">
      <c r="B63" s="11" t="s">
        <v>5</v>
      </c>
      <c r="C63" s="13"/>
      <c r="D63" s="13"/>
      <c r="E63" s="13"/>
      <c r="F63" s="38"/>
      <c r="G63" s="23">
        <f>SUM($G$30:$G$62)</f>
        <v>757214721.49000001</v>
      </c>
      <c r="H63" s="23">
        <f>(G63/$O$2) *100</f>
        <v>34.655340007700879</v>
      </c>
      <c r="J63" s="31"/>
      <c r="K63" s="31"/>
    </row>
    <row r="64" spans="2:11" s="5" customFormat="1" ht="35.25" customHeight="1" x14ac:dyDescent="0.2">
      <c r="B64" s="12" t="s">
        <v>27</v>
      </c>
      <c r="C64" s="16"/>
      <c r="D64" s="13"/>
      <c r="E64" s="13"/>
      <c r="F64" s="38"/>
      <c r="G64" s="23"/>
      <c r="H64" s="28"/>
      <c r="J64" s="31"/>
      <c r="K64" s="31"/>
    </row>
    <row r="65" spans="1:15" s="5" customFormat="1" ht="35.25" customHeight="1" x14ac:dyDescent="0.2">
      <c r="B65" s="11" t="s">
        <v>5</v>
      </c>
      <c r="C65" s="13"/>
      <c r="D65" s="13"/>
      <c r="E65" s="13"/>
      <c r="F65" s="38"/>
      <c r="G65" s="23"/>
      <c r="H65" s="23">
        <f>(G65/$O$2) *100</f>
        <v>0</v>
      </c>
      <c r="J65" s="31"/>
      <c r="K65" s="31"/>
    </row>
    <row r="66" spans="1:15" s="5" customFormat="1" ht="35.25" customHeight="1" x14ac:dyDescent="0.2">
      <c r="B66" s="10" t="s">
        <v>9</v>
      </c>
      <c r="C66" s="13"/>
      <c r="D66" s="13"/>
      <c r="E66" s="13"/>
      <c r="F66" s="38"/>
      <c r="G66" s="23"/>
      <c r="H66" s="28"/>
      <c r="J66" s="31"/>
      <c r="K66" s="31"/>
    </row>
    <row r="67" spans="1:15" s="5" customFormat="1" ht="35.25" customHeight="1" x14ac:dyDescent="0.2">
      <c r="B67" s="11" t="s">
        <v>195</v>
      </c>
      <c r="C67" s="14" t="s">
        <v>196</v>
      </c>
      <c r="D67" s="14" t="s">
        <v>197</v>
      </c>
      <c r="E67" s="14" t="s">
        <v>198</v>
      </c>
      <c r="F67" s="37">
        <v>3762</v>
      </c>
      <c r="G67" s="23">
        <v>5353062.66</v>
      </c>
      <c r="H67" s="23">
        <v>0.24</v>
      </c>
      <c r="J67" s="31"/>
      <c r="K67" s="31"/>
    </row>
    <row r="68" spans="1:15" s="5" customFormat="1" ht="35.25" customHeight="1" x14ac:dyDescent="0.2">
      <c r="B68" s="11" t="s">
        <v>5</v>
      </c>
      <c r="C68" s="13"/>
      <c r="D68" s="13"/>
      <c r="E68" s="13"/>
      <c r="F68" s="38"/>
      <c r="G68" s="23">
        <f>SUM($G$67)</f>
        <v>5353062.66</v>
      </c>
      <c r="H68" s="23">
        <f>(G68/$O$2) *100</f>
        <v>0.2449928683369868</v>
      </c>
      <c r="J68" s="31"/>
      <c r="K68" s="31"/>
    </row>
    <row r="69" spans="1:15" s="7" customFormat="1" ht="35.25" customHeight="1" x14ac:dyDescent="0.2">
      <c r="A69" s="5"/>
      <c r="B69" s="10" t="s">
        <v>10</v>
      </c>
      <c r="C69" s="13"/>
      <c r="D69" s="13"/>
      <c r="E69" s="13"/>
      <c r="F69" s="38"/>
      <c r="G69" s="23"/>
      <c r="H69" s="23"/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1" t="s">
        <v>5</v>
      </c>
      <c r="C70" s="13"/>
      <c r="D70" s="13"/>
      <c r="E70" s="13"/>
      <c r="F70" s="38"/>
      <c r="G70" s="23"/>
      <c r="H70" s="23">
        <f>(G70/$O$2) *100</f>
        <v>0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0" t="s">
        <v>28</v>
      </c>
      <c r="C71" s="13"/>
      <c r="D71" s="13"/>
      <c r="E71" s="13"/>
      <c r="F71" s="38"/>
      <c r="G71" s="23"/>
      <c r="H71" s="28"/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1" t="s">
        <v>5</v>
      </c>
      <c r="C72" s="13"/>
      <c r="D72" s="13"/>
      <c r="E72" s="13"/>
      <c r="F72" s="38"/>
      <c r="G72" s="23"/>
      <c r="H72" s="23">
        <f>(G72/$O$2) *100</f>
        <v>0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0" t="s">
        <v>32</v>
      </c>
      <c r="C73" s="13"/>
      <c r="D73" s="13"/>
      <c r="E73" s="13"/>
      <c r="F73" s="38"/>
      <c r="G73" s="23"/>
      <c r="H73" s="28"/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1" t="s">
        <v>5</v>
      </c>
      <c r="C74" s="13"/>
      <c r="D74" s="13"/>
      <c r="E74" s="13"/>
      <c r="F74" s="38"/>
      <c r="G74" s="23"/>
      <c r="H74" s="23">
        <f>(G74/$O$2) *100</f>
        <v>0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2" t="s">
        <v>29</v>
      </c>
      <c r="C75" s="13"/>
      <c r="D75" s="13"/>
      <c r="E75" s="13"/>
      <c r="F75" s="38"/>
      <c r="G75" s="23"/>
      <c r="H75" s="29"/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1" t="s">
        <v>199</v>
      </c>
      <c r="C76" s="14"/>
      <c r="D76" s="14" t="s">
        <v>200</v>
      </c>
      <c r="E76" s="14" t="s">
        <v>188</v>
      </c>
      <c r="F76" s="37"/>
      <c r="G76" s="23">
        <v>332775374.56</v>
      </c>
      <c r="H76" s="23">
        <v>15.23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201</v>
      </c>
      <c r="C77" s="14"/>
      <c r="D77" s="14" t="s">
        <v>187</v>
      </c>
      <c r="E77" s="14" t="s">
        <v>188</v>
      </c>
      <c r="F77" s="37"/>
      <c r="G77" s="23">
        <v>1915.94</v>
      </c>
      <c r="H77" s="23"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1" t="s">
        <v>202</v>
      </c>
      <c r="C78" s="14"/>
      <c r="D78" s="14" t="s">
        <v>203</v>
      </c>
      <c r="E78" s="14" t="s">
        <v>204</v>
      </c>
      <c r="F78" s="37"/>
      <c r="G78" s="23">
        <v>21706.51</v>
      </c>
      <c r="H78" s="23"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1" t="s">
        <v>5</v>
      </c>
      <c r="C79" s="13"/>
      <c r="D79" s="13"/>
      <c r="E79" s="13"/>
      <c r="F79" s="38"/>
      <c r="G79" s="23">
        <f>SUM($G$76:$G$78)</f>
        <v>332798997.00999999</v>
      </c>
      <c r="H79" s="23">
        <f>(G79/$O$2) *100</f>
        <v>15.231165042471629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2" t="s">
        <v>30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1" t="s">
        <v>205</v>
      </c>
      <c r="C81" s="14"/>
      <c r="D81" s="14" t="s">
        <v>206</v>
      </c>
      <c r="E81" s="14" t="s">
        <v>207</v>
      </c>
      <c r="F81" s="37"/>
      <c r="G81" s="23">
        <v>155082995.28</v>
      </c>
      <c r="H81" s="23">
        <v>7.1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1" t="s">
        <v>5</v>
      </c>
      <c r="C82" s="13"/>
      <c r="D82" s="13"/>
      <c r="E82" s="13"/>
      <c r="F82" s="38"/>
      <c r="G82" s="23">
        <f>SUM($G$81)</f>
        <v>155082995.28</v>
      </c>
      <c r="H82" s="23">
        <f>(G82/$O$2) *100</f>
        <v>7.0976617045500054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0" t="s">
        <v>11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0" t="s">
        <v>25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1" t="s">
        <v>208</v>
      </c>
      <c r="C86" s="14"/>
      <c r="D86" s="14" t="s">
        <v>209</v>
      </c>
      <c r="E86" s="14" t="s">
        <v>210</v>
      </c>
      <c r="F86" s="37"/>
      <c r="G86" s="23">
        <v>7936.32</v>
      </c>
      <c r="H86" s="23"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1" t="s">
        <v>5</v>
      </c>
      <c r="C87" s="13"/>
      <c r="D87" s="13"/>
      <c r="E87" s="13"/>
      <c r="F87" s="38"/>
      <c r="G87" s="23">
        <f>SUM($G$86)</f>
        <v>7936.32</v>
      </c>
      <c r="H87" s="23">
        <f>(G87/$O$2) *100</f>
        <v>3.6322044488083669E-4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0" t="s">
        <v>17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0" t="s">
        <v>18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0" t="s">
        <v>26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0" t="s">
        <v>22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">
      <c r="A96" s="5"/>
      <c r="B96" s="10" t="s">
        <v>19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">
      <c r="A98" s="5"/>
      <c r="B98" s="10" t="s">
        <v>31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">
      <c r="A99" s="5"/>
      <c r="B99" s="11" t="s">
        <v>163</v>
      </c>
      <c r="C99" s="14"/>
      <c r="D99" s="14" t="s">
        <v>165</v>
      </c>
      <c r="E99" s="14" t="s">
        <v>166</v>
      </c>
      <c r="F99" s="37"/>
      <c r="G99" s="23">
        <v>1749640</v>
      </c>
      <c r="H99" s="23">
        <v>0.08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">
      <c r="A100" s="5"/>
      <c r="B100" s="11" t="s">
        <v>5</v>
      </c>
      <c r="C100" s="13"/>
      <c r="D100" s="13"/>
      <c r="E100" s="13"/>
      <c r="F100" s="38"/>
      <c r="G100" s="23">
        <f>SUM($G$99)</f>
        <v>1749640</v>
      </c>
      <c r="H100" s="23">
        <f>(G100/$O$2) *100</f>
        <v>8.0075528605362073E-2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">
      <c r="A101" s="5"/>
      <c r="B101" s="10" t="s">
        <v>20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">
      <c r="A102" s="5"/>
      <c r="B102" s="11" t="s">
        <v>211</v>
      </c>
      <c r="C102" s="14"/>
      <c r="D102" s="14" t="s">
        <v>187</v>
      </c>
      <c r="E102" s="14" t="s">
        <v>188</v>
      </c>
      <c r="F102" s="37"/>
      <c r="G102" s="23">
        <v>255221.92</v>
      </c>
      <c r="H102" s="23">
        <v>0.01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">
      <c r="A103" s="5"/>
      <c r="B103" s="11" t="s">
        <v>5</v>
      </c>
      <c r="C103" s="13"/>
      <c r="D103" s="13"/>
      <c r="E103" s="13"/>
      <c r="F103" s="38"/>
      <c r="G103" s="23">
        <f>SUM($G$102)</f>
        <v>255221.92</v>
      </c>
      <c r="H103" s="23">
        <f>(G103/$O$2) *100</f>
        <v>1.168070583415756E-2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">
      <c r="A104" s="5"/>
      <c r="B104" s="10" t="s">
        <v>34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">
      <c r="A106" s="7"/>
      <c r="B106" s="10" t="s">
        <v>23</v>
      </c>
      <c r="C106" s="15"/>
      <c r="D106" s="15"/>
      <c r="E106" s="15"/>
      <c r="F106" s="39"/>
      <c r="G106" s="24">
        <f>G105+G103+G100+G97+G95+G93+G91+G89+G87+G84+G82+G79+G74+G72+G70+G68+G65+G63+G28+G26+G18</f>
        <v>2184987137.1100001</v>
      </c>
      <c r="H106" s="24">
        <v>100</v>
      </c>
      <c r="I106" s="7"/>
      <c r="J106" s="33">
        <v>2184987137.1100001</v>
      </c>
      <c r="K106" s="17">
        <f>ROUND(G106,2)-ROUND(J106,2)</f>
        <v>0</v>
      </c>
      <c r="L106" s="7"/>
      <c r="M106" s="7"/>
      <c r="N106" s="7"/>
      <c r="O106" s="7"/>
    </row>
    <row r="107" spans="1:15" ht="35.25" customHeight="1" x14ac:dyDescent="0.2"/>
    <row r="108" spans="1:15" ht="35.25" customHeight="1" x14ac:dyDescent="0.2"/>
    <row r="109" spans="1:15" ht="35.25" customHeight="1" x14ac:dyDescent="0.2"/>
    <row r="110" spans="1:15" ht="35.25" customHeight="1" x14ac:dyDescent="0.2"/>
    <row r="111" spans="1:15" ht="35.25" customHeight="1" x14ac:dyDescent="0.2"/>
    <row r="112" spans="1:15" ht="35.25" customHeight="1" x14ac:dyDescent="0.2"/>
    <row r="113" ht="35.25" customHeight="1" x14ac:dyDescent="0.2"/>
    <row r="114" ht="35.25" customHeight="1" x14ac:dyDescent="0.2"/>
    <row r="115" ht="35.25" customHeight="1" x14ac:dyDescent="0.2"/>
    <row r="116" ht="35.25" customHeight="1" x14ac:dyDescent="0.2"/>
    <row r="117" ht="35.25" customHeight="1" x14ac:dyDescent="0.2"/>
    <row r="118" ht="35.25" customHeight="1" x14ac:dyDescent="0.2"/>
    <row r="119" ht="35.25" customHeight="1" x14ac:dyDescent="0.2"/>
    <row r="120" ht="35.25" customHeight="1" x14ac:dyDescent="0.2"/>
    <row r="121" ht="35.25" customHeight="1" x14ac:dyDescent="0.2"/>
    <row r="122" ht="35.25" customHeight="1" x14ac:dyDescent="0.2"/>
    <row r="123" ht="35.25" customHeight="1" x14ac:dyDescent="0.2"/>
    <row r="124" ht="35.25" customHeight="1" x14ac:dyDescent="0.2"/>
    <row r="125" ht="35.25" customHeight="1" x14ac:dyDescent="0.2"/>
    <row r="126" ht="35.25" customHeight="1" x14ac:dyDescent="0.2"/>
    <row r="127" ht="35.25" customHeight="1" x14ac:dyDescent="0.2"/>
    <row r="128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2023-05-15T12:30:58Z</dcterms:modified>
</cp:coreProperties>
</file>