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cs\Site\22-11-28\"/>
    </mc:Choice>
  </mc:AlternateContent>
  <bookViews>
    <workbookView xWindow="0" yWindow="0" windowWidth="28800" windowHeight="12330" firstSheet="1" activeTab="1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портфеля'!$A$7:$O$19</definedName>
    <definedName name="Report07">'Состав портфеля'!$A$21:$O$27</definedName>
    <definedName name="Report08">'Состав портфеля'!$A$29:$O$29</definedName>
    <definedName name="Report09">'Состав портфеля'!$A$31:$O$62</definedName>
    <definedName name="Report10">'Состав портфеля'!$A$64:$O$64</definedName>
    <definedName name="Report11">'Состав портфеля'!$A$66:$O$67</definedName>
    <definedName name="Report12">'Состав портфеля'!$A$69:$O$69</definedName>
    <definedName name="Report13">'Состав портфеля'!$A$71:$O$71</definedName>
    <definedName name="Report14">'Состав портфеля'!$A$73:$O$73</definedName>
    <definedName name="Report15">'Состав портфеля'!$A$75:$O$78</definedName>
    <definedName name="Report16">'Состав портфеля'!$A$80:$O$80</definedName>
    <definedName name="Report17">'Состав портфеля'!$A$82:$O$82</definedName>
    <definedName name="Report18">'Состав портфеля'!$A$84:$O$85</definedName>
    <definedName name="Report19">'Состав портфеля'!$A$87:$O$87</definedName>
    <definedName name="Report20">'Состав портфеля'!$A$89:$O$89</definedName>
    <definedName name="Report21">'Состав портфеля'!$A$91:$O$91</definedName>
    <definedName name="Report22">'Состав портфеля'!$A$93:$O$93</definedName>
    <definedName name="Report23">'Состав портфеля'!$A$95:$O$95</definedName>
    <definedName name="Report24">'Состав портфеля'!$A$97:$O$97</definedName>
    <definedName name="Report25">'Состав портфеля'!$A$99:$O$100</definedName>
    <definedName name="Report26">'Состав портфеля'!$A$102:$O$102</definedName>
    <definedName name="Report27">'Состав портфеля'!$A$103:$K$103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0" i="12" l="1"/>
  <c r="G103" i="12"/>
  <c r="K103" i="12"/>
  <c r="G85" i="12"/>
  <c r="G78" i="12"/>
  <c r="G67" i="12"/>
  <c r="G62" i="12"/>
  <c r="G27" i="12"/>
  <c r="G19" i="12"/>
  <c r="B5" i="9"/>
  <c r="B3" i="12"/>
  <c r="O1" i="12"/>
  <c r="O2" i="12"/>
  <c r="H102" i="12"/>
  <c r="H97" i="12"/>
  <c r="H100" i="12"/>
  <c r="H93" i="12"/>
  <c r="H95" i="12"/>
  <c r="H89" i="12"/>
  <c r="H91" i="12"/>
  <c r="H85" i="12"/>
  <c r="H87" i="12"/>
  <c r="H80" i="12"/>
  <c r="H82" i="12"/>
  <c r="H73" i="12"/>
  <c r="H78" i="12"/>
  <c r="H69" i="12"/>
  <c r="H71" i="12"/>
  <c r="H64" i="12"/>
  <c r="H67" i="12"/>
  <c r="H29" i="12"/>
  <c r="H62" i="12"/>
  <c r="H19" i="12"/>
  <c r="H27" i="12"/>
  <c r="B2" i="12"/>
</calcChain>
</file>

<file path=xl/sharedStrings.xml><?xml version="1.0" encoding="utf-8"?>
<sst xmlns="http://schemas.openxmlformats.org/spreadsheetml/2006/main" count="282" uniqueCount="209">
  <si>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</si>
  <si>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</si>
  <si>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</si>
  <si>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</si>
  <si>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</si>
  <si>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</si>
  <si>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</si>
  <si>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</si>
  <si>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</si>
  <si>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</si>
  <si>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</si>
  <si>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</si>
  <si>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</si>
  <si>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</si>
  <si>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</si>
  <si>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</si>
  <si>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</si>
  <si>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</si>
  <si>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</si>
  <si>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</si>
  <si>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</si>
  <si>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</si>
  <si>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</si>
  <si>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</si>
  <si>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</si>
  <si>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</si>
  <si>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</si>
  <si>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</si>
  <si>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</si>
  <si>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</si>
  <si>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</si>
  <si>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</si>
  <si>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</si>
  <si>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</si>
  <si>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</si>
  <si>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SPECDEP\sd1245</t>
  </si>
  <si>
    <t>Оглуздина Маргарита Рудольфовна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</si>
  <si>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</si>
  <si>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</si>
  <si>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</si>
  <si>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</si>
  <si>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</si>
  <si>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</si>
  <si>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30.09.2022</t>
  </si>
  <si>
    <t>Report28</t>
  </si>
  <si>
    <t>Акционерное общество "Негосударственный пенсионный фонд "Авиаполис"</t>
  </si>
  <si>
    <t>Report29</t>
  </si>
  <si>
    <t>26207RMFS</t>
  </si>
  <si>
    <t>RU000A0JS3W6</t>
  </si>
  <si>
    <t>Министерство финансов Российской Федерации</t>
  </si>
  <si>
    <t>1037739085636</t>
  </si>
  <si>
    <t>26212RMFS</t>
  </si>
  <si>
    <t>RU000A0JTK38</t>
  </si>
  <si>
    <t>26220RMFS</t>
  </si>
  <si>
    <t>RU000A0JXB41</t>
  </si>
  <si>
    <t>26225RMFS</t>
  </si>
  <si>
    <t>RU000A0ZYUB7</t>
  </si>
  <si>
    <t>26226RMFS</t>
  </si>
  <si>
    <t>RU000A0ZZYW2</t>
  </si>
  <si>
    <t>26229RMFS</t>
  </si>
  <si>
    <t>RU000A100EG3</t>
  </si>
  <si>
    <t>26232RMFS</t>
  </si>
  <si>
    <t>RU000A1014N4</t>
  </si>
  <si>
    <t>26235RMFS</t>
  </si>
  <si>
    <t>RU000A1028E3</t>
  </si>
  <si>
    <t>26236RMFS</t>
  </si>
  <si>
    <t>RU000A102BT8</t>
  </si>
  <si>
    <t>26237RMFS</t>
  </si>
  <si>
    <t>RU000A1038Z7</t>
  </si>
  <si>
    <t>26240RMFS</t>
  </si>
  <si>
    <t>RU000A103BR0</t>
  </si>
  <si>
    <t>29012RMFS</t>
  </si>
  <si>
    <t>RU000A0JX0H6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</si>
  <si>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</si>
  <si>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</si>
  <si>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</si>
  <si>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</si>
  <si>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</si>
  <si>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</si>
  <si>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</si>
  <si>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</si>
  <si>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</si>
  <si>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</si>
  <si>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</si>
  <si>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</si>
  <si>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</si>
  <si>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</si>
  <si>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</si>
  <si>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</si>
  <si>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RU35014KNA0</t>
  </si>
  <si>
    <t>RU000A0ZYFB8</t>
  </si>
  <si>
    <t>министерство финансов Красноярского края</t>
  </si>
  <si>
    <t>1052460087008</t>
  </si>
  <si>
    <t>4B02-01-00207-A-001P</t>
  </si>
  <si>
    <t>RU000A0JWV89</t>
  </si>
  <si>
    <t>Публичное акционерное общество "Акрон"</t>
  </si>
  <si>
    <t>1025300786610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</si>
  <si>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</si>
  <si>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</si>
  <si>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</si>
  <si>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</si>
  <si>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</si>
  <si>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</si>
  <si>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</si>
  <si>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</si>
  <si>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4B02-02-00011-T-003P</t>
  </si>
  <si>
    <t>RU000A104XR2</t>
  </si>
  <si>
    <t>Государственная компания "Российские автомобильные дороги"</t>
  </si>
  <si>
    <t>1097799013652</t>
  </si>
  <si>
    <t>4B02-02-16643-A-002P</t>
  </si>
  <si>
    <t>RU000A104W17</t>
  </si>
  <si>
    <t>4B02-02-60525-P-002P</t>
  </si>
  <si>
    <t>RU000A101MC3</t>
  </si>
  <si>
    <t>Публичное акционерное общество "Магнит"</t>
  </si>
  <si>
    <t>1032304945947</t>
  </si>
  <si>
    <t>4B02-03-60525-P-002P</t>
  </si>
  <si>
    <t>RU000A101PJ1</t>
  </si>
  <si>
    <t>4B02-03-65134-D</t>
  </si>
  <si>
    <t>RU000A103DS4</t>
  </si>
  <si>
    <t>Публичное акционерное общество "СИБУР Холдинг"</t>
  </si>
  <si>
    <t>1057747421247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</si>
  <si>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</si>
  <si>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</si>
  <si>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</si>
  <si>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</si>
  <si>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</si>
  <si>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</si>
  <si>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</si>
  <si>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</si>
  <si>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</si>
  <si>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</si>
  <si>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Федеральное государственное унитарное предприятие "Почта России"</t>
  </si>
  <si>
    <t>1037724007276</t>
  </si>
  <si>
    <t>4B02-04-36420-R-001P</t>
  </si>
  <si>
    <t>RU000A101R33</t>
  </si>
  <si>
    <t>Общество с ограниченной ответственностью "Лента"</t>
  </si>
  <si>
    <t>1037832048605</t>
  </si>
  <si>
    <t>4B02-04-87154-H-002P</t>
  </si>
  <si>
    <t>RU000A104UA4</t>
  </si>
  <si>
    <t>Публичное акционерное общество Группа компаний "Сегежа"</t>
  </si>
  <si>
    <t>1207700498279</t>
  </si>
  <si>
    <t>4B02-06-00146-A-001P</t>
  </si>
  <si>
    <t>RU000A0ZYXV9</t>
  </si>
  <si>
    <t>Публичное акционерное общество "Газпром нефть"</t>
  </si>
  <si>
    <t>1025501701686</t>
  </si>
  <si>
    <t>4B02-06-65018-D-001P</t>
  </si>
  <si>
    <t>RU000A105559</t>
  </si>
  <si>
    <t>Публичное акционерное общество "Федеральная сетевая компания Единой энергетической системы"</t>
  </si>
  <si>
    <t>1024701893336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</si>
  <si>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</si>
  <si>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</si>
  <si>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</si>
  <si>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</si>
  <si>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</si>
  <si>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</si>
  <si>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</si>
  <si>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</si>
  <si>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4B02-08-00124-A-002P</t>
  </si>
  <si>
    <t>RU000A104VS4</t>
  </si>
  <si>
    <t>ПУБЛИЧНОЕ АКЦИОНЕРНОЕ ОБЩЕСТВО "РОСТЕЛЕКОМ"</t>
  </si>
  <si>
    <t>1027700198767</t>
  </si>
  <si>
    <t>4B02-08-32432-H-001P</t>
  </si>
  <si>
    <t>RU000A0ZYR91</t>
  </si>
  <si>
    <t>4B02-09-00124-A-002P</t>
  </si>
  <si>
    <t>RU000A1051E5</t>
  </si>
  <si>
    <t>4B02-12-01669-A-001P</t>
  </si>
  <si>
    <t>RU000A101012</t>
  </si>
  <si>
    <t>Публичное акционерное общество "Акционерная финансовая корпорация "Система"</t>
  </si>
  <si>
    <t>1027700003891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</si>
  <si>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</si>
  <si>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</si>
  <si>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</si>
  <si>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</si>
  <si>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4B02-15-32432-H-001P</t>
  </si>
  <si>
    <t>RU000A100Z91</t>
  </si>
  <si>
    <t>4B02-16-01669-A-001P</t>
  </si>
  <si>
    <t>RU000A102FS1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</si>
  <si>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</si>
  <si>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</si>
  <si>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</si>
  <si>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</si>
  <si>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</si>
  <si>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</si>
  <si>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4B02-481-01481-B-001P</t>
  </si>
  <si>
    <t>RU000A103KG4</t>
  </si>
  <si>
    <t>Публичное акционерное общество "Сбербанк России"</t>
  </si>
  <si>
    <t>1027700132195</t>
  </si>
  <si>
    <t>4B021501326B</t>
  </si>
  <si>
    <t>RU000A0JV0U1</t>
  </si>
  <si>
    <t>АКЦИОНЕРНОЕ ОБЩЕСТВО "АЛЬФА-БАНК"</t>
  </si>
  <si>
    <t>1027700067328</t>
  </si>
  <si>
    <t>4B022001326B</t>
  </si>
  <si>
    <t>RU000A0JXRV7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</si>
  <si>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</si>
  <si>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</si>
  <si>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</si>
  <si>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</si>
  <si>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</si>
  <si>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</si>
  <si>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</si>
  <si>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</si>
  <si>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</si>
  <si>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</si>
  <si>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</si>
  <si>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</si>
  <si>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БРОКЕРСКАЯ КОМПАНИЯ ПЛАТФОРМА, 1002479, 20.11.2018</t>
  </si>
  <si>
    <t>ОБЩЕСТВО С ОГРАНИЧЕННОЙ ОТВЕТСТВЕННОСТЬЮ БРОКЕРСКАЯ КОМПАНИЯ ПЛАТФОРМА</t>
  </si>
  <si>
    <t>1087746377113</t>
  </si>
  <si>
    <t>ПАО Сбербанк, 01869855 (Подтв. №9038/1869/000380 от 20.09.2022),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</si>
</sst>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9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  <font>
      <sz val="9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rgb="FFFF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" fontId="1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4" fontId="7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5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3" fillId="0" borderId="1" xfId="0" applyNumberFormat="1" applyFont="1" applyBorder="1" applyAlignment="1">
      <alignment vertical="center" wrapText="1"/>
    </xf>
    <xf numFmtId="164" fontId="5" fillId="0" borderId="0" xfId="0" applyNumberFormat="1" applyFont="1"/>
    <xf numFmtId="164" fontId="7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5:N11"/>
  <sheetViews>
    <sheetView workbookViewId="0">
      <selection activeCell="A30189" sqref="A30189:K30190"/>
    </sheetView>
  </sheetViews>
  <sheetFormatPr defaultRowHeight="14.25" x14ac:dyDescent="0.2"/>
  <sheetData>
    <row r="5" spans="1:14" x14ac:dyDescent="0.2">
      <c r="A5" s="1" t="s">
        <v>0</v>
      </c>
      <c r="B5" t="e">
        <f>XLR_ERRNAME</f>
        <v>#NAME?</v>
      </c>
    </row>
    <row r="6" spans="1:14" x14ac:dyDescent="0.2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44834</v>
      </c>
      <c r="G6" s="3">
        <v>44834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">
      <c r="A7" t="s">
        <v>40</v>
      </c>
      <c r="B7">
        <v>1124798581.05</v>
      </c>
      <c r="C7">
        <v>84365261.530000001</v>
      </c>
      <c r="D7">
        <v>579723979.77999997</v>
      </c>
      <c r="F7">
        <v>9428211.5399999991</v>
      </c>
      <c r="H7">
        <v>80210288.890000001</v>
      </c>
      <c r="I7">
        <v>0</v>
      </c>
      <c r="M7">
        <v>115167.53</v>
      </c>
      <c r="N7">
        <v>107</v>
      </c>
    </row>
    <row r="8" spans="1:14" x14ac:dyDescent="0.2">
      <c r="A8" t="s">
        <v>41</v>
      </c>
      <c r="B8">
        <v>1878641490.3199999</v>
      </c>
    </row>
    <row r="9" spans="1:14" x14ac:dyDescent="0.2">
      <c r="A9" t="s">
        <v>42</v>
      </c>
      <c r="B9" s="2" t="s">
        <v>43</v>
      </c>
      <c r="C9">
        <v>1878641490.3199999</v>
      </c>
    </row>
    <row r="10" spans="1:14" x14ac:dyDescent="0.2">
      <c r="A10" t="s">
        <v>44</v>
      </c>
      <c r="B10" s="2" t="s">
        <v>45</v>
      </c>
    </row>
    <row r="11" spans="1:14" x14ac:dyDescent="0.2">
      <c r="A11" t="s">
        <v>46</v>
      </c>
      <c r="B11">
        <v>1878641490.3199999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636"/>
  <sheetViews>
    <sheetView tabSelected="1" workbookViewId="0"/>
  </sheetViews>
  <sheetFormatPr defaultRowHeight="14.25" x14ac:dyDescent="0.2"/>
  <cols>
    <col min="1" max="1" width="2.19921875" customWidth="1"/>
    <col min="2" max="2" width="50.5" style="9" customWidth="1"/>
    <col min="3" max="3" width="10.59765625" customWidth="1"/>
    <col min="4" max="4" width="42.69921875" customWidth="1"/>
    <col min="5" max="5" width="15.59765625" customWidth="1"/>
    <col min="6" max="6" width="16.296875" style="40" customWidth="1"/>
    <col min="7" max="7" width="17.19921875" style="25" customWidth="1"/>
    <col min="8" max="8" width="10.59765625" style="18" customWidth="1"/>
    <col min="9" max="9" width="1.3984375" customWidth="1"/>
    <col min="10" max="10" width="16.296875" style="18" hidden="1" customWidth="1"/>
    <col min="11" max="11" width="16.796875" style="18" hidden="1" customWidth="1"/>
    <col min="15" max="15" width="8.796875" hidden="1" customWidth="1"/>
  </cols>
  <sheetData>
    <row r="1" spans="1:15" s="4" customFormat="1" ht="11.25" x14ac:dyDescent="0.15">
      <c r="B1" s="9"/>
      <c r="F1" s="34"/>
      <c r="G1" s="20"/>
      <c r="H1" s="19"/>
      <c r="J1" s="19"/>
      <c r="K1" s="19"/>
      <c r="O1" s="4">
        <f>XLRPARAMS_FinishDate</f>
        <v>44834</v>
      </c>
    </row>
    <row r="2" spans="1:15" s="4" customFormat="1" ht="14.25" customHeight="1" x14ac:dyDescent="0.15">
      <c r="B2" s="41" t="str">
        <f>Report05_NAME</f>
        <v>Состав инвестиционного портфеля средств пенсионных резервов фонда на 30.09.2022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1878641490.3199999</v>
      </c>
    </row>
    <row r="3" spans="1:15" s="4" customFormat="1" ht="14.25" customHeight="1" x14ac:dyDescent="0.15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25" x14ac:dyDescent="0.15">
      <c r="B4" s="9"/>
      <c r="F4" s="34"/>
      <c r="G4" s="20"/>
      <c r="H4" s="19"/>
      <c r="J4" s="19"/>
      <c r="K4" s="19"/>
    </row>
    <row r="5" spans="1:15" s="4" customFormat="1" ht="115.5" x14ac:dyDescent="0.15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">
      <c r="B7" s="11" t="s">
        <v>47</v>
      </c>
      <c r="C7" s="14" t="s">
        <v>48</v>
      </c>
      <c r="D7" s="14" t="s">
        <v>49</v>
      </c>
      <c r="E7" s="14" t="s">
        <v>50</v>
      </c>
      <c r="F7" s="37">
        <v>9100</v>
      </c>
      <c r="G7" s="23">
        <v>8930649</v>
      </c>
      <c r="H7" s="23">
        <v>0.48</v>
      </c>
      <c r="J7" s="31"/>
      <c r="K7" s="31"/>
    </row>
    <row r="8" spans="1:15" s="5" customFormat="1" ht="35.25" customHeight="1" x14ac:dyDescent="0.2">
      <c r="B8" s="11" t="s">
        <v>51</v>
      </c>
      <c r="C8" s="14" t="s">
        <v>52</v>
      </c>
      <c r="D8" s="14" t="s">
        <v>49</v>
      </c>
      <c r="E8" s="14" t="s">
        <v>50</v>
      </c>
      <c r="F8" s="37">
        <v>81499</v>
      </c>
      <c r="G8" s="23">
        <v>72599887.480000004</v>
      </c>
      <c r="H8" s="23">
        <v>3.86</v>
      </c>
      <c r="J8" s="31"/>
      <c r="K8" s="31"/>
    </row>
    <row r="9" spans="1:15" s="7" customFormat="1" ht="35.25" customHeight="1" x14ac:dyDescent="0.2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121520</v>
      </c>
      <c r="G9" s="23">
        <v>124318270.2</v>
      </c>
      <c r="H9" s="23">
        <v>6.62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">
      <c r="B10" s="11" t="s">
        <v>55</v>
      </c>
      <c r="C10" s="14" t="s">
        <v>56</v>
      </c>
      <c r="D10" s="14" t="s">
        <v>49</v>
      </c>
      <c r="E10" s="14" t="s">
        <v>50</v>
      </c>
      <c r="F10" s="37">
        <v>99703</v>
      </c>
      <c r="G10" s="23">
        <v>85117448.129999995</v>
      </c>
      <c r="H10" s="23">
        <v>4.53</v>
      </c>
      <c r="J10" s="31"/>
      <c r="K10" s="31"/>
    </row>
    <row r="11" spans="1:15" s="5" customFormat="1" ht="35.25" customHeight="1" x14ac:dyDescent="0.2">
      <c r="B11" s="11" t="s">
        <v>57</v>
      </c>
      <c r="C11" s="14" t="s">
        <v>58</v>
      </c>
      <c r="D11" s="14" t="s">
        <v>49</v>
      </c>
      <c r="E11" s="14" t="s">
        <v>50</v>
      </c>
      <c r="F11" s="37">
        <v>26321</v>
      </c>
      <c r="G11" s="23">
        <v>25374496.84</v>
      </c>
      <c r="H11" s="23">
        <v>1.35</v>
      </c>
      <c r="J11" s="31"/>
      <c r="K11" s="31"/>
    </row>
    <row r="12" spans="1:15" s="5" customFormat="1" ht="35.25" customHeight="1" x14ac:dyDescent="0.2">
      <c r="B12" s="11" t="s">
        <v>59</v>
      </c>
      <c r="C12" s="14" t="s">
        <v>60</v>
      </c>
      <c r="D12" s="14" t="s">
        <v>49</v>
      </c>
      <c r="E12" s="14" t="s">
        <v>50</v>
      </c>
      <c r="F12" s="37">
        <v>8567</v>
      </c>
      <c r="G12" s="23">
        <v>8048182.4800000004</v>
      </c>
      <c r="H12" s="23">
        <v>0.43</v>
      </c>
      <c r="J12" s="31"/>
      <c r="K12" s="31"/>
    </row>
    <row r="13" spans="1:15" s="5" customFormat="1" ht="35.25" customHeight="1" x14ac:dyDescent="0.2">
      <c r="B13" s="11" t="s">
        <v>61</v>
      </c>
      <c r="C13" s="14" t="s">
        <v>62</v>
      </c>
      <c r="D13" s="14" t="s">
        <v>49</v>
      </c>
      <c r="E13" s="14" t="s">
        <v>50</v>
      </c>
      <c r="F13" s="37">
        <v>223931</v>
      </c>
      <c r="G13" s="23">
        <v>192155359.94999999</v>
      </c>
      <c r="H13" s="23">
        <v>10.23</v>
      </c>
      <c r="J13" s="31"/>
      <c r="K13" s="31"/>
    </row>
    <row r="14" spans="1:15" s="5" customFormat="1" ht="35.25" customHeight="1" x14ac:dyDescent="0.2">
      <c r="B14" s="11" t="s">
        <v>63</v>
      </c>
      <c r="C14" s="14" t="s">
        <v>64</v>
      </c>
      <c r="D14" s="14" t="s">
        <v>49</v>
      </c>
      <c r="E14" s="14" t="s">
        <v>50</v>
      </c>
      <c r="F14" s="37">
        <v>46900</v>
      </c>
      <c r="G14" s="23">
        <v>36645315</v>
      </c>
      <c r="H14" s="23">
        <v>1.95</v>
      </c>
      <c r="J14" s="31"/>
      <c r="K14" s="31"/>
    </row>
    <row r="15" spans="1:15" s="5" customFormat="1" ht="35.25" customHeight="1" x14ac:dyDescent="0.2">
      <c r="B15" s="11" t="s">
        <v>65</v>
      </c>
      <c r="C15" s="14" t="s">
        <v>66</v>
      </c>
      <c r="D15" s="14" t="s">
        <v>49</v>
      </c>
      <c r="E15" s="14" t="s">
        <v>50</v>
      </c>
      <c r="F15" s="37">
        <v>128000</v>
      </c>
      <c r="G15" s="23">
        <v>112360165.2</v>
      </c>
      <c r="H15" s="23">
        <v>5.98</v>
      </c>
      <c r="J15" s="31"/>
      <c r="K15" s="31"/>
    </row>
    <row r="16" spans="1:15" s="5" customFormat="1" ht="35.25" customHeight="1" x14ac:dyDescent="0.2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220800</v>
      </c>
      <c r="G16" s="23">
        <v>186414816</v>
      </c>
      <c r="H16" s="23">
        <v>9.92</v>
      </c>
      <c r="J16" s="31"/>
      <c r="K16" s="31"/>
    </row>
    <row r="17" spans="1:15" s="5" customFormat="1" ht="35.25" customHeight="1" x14ac:dyDescent="0.2">
      <c r="B17" s="11" t="s">
        <v>69</v>
      </c>
      <c r="C17" s="14" t="s">
        <v>70</v>
      </c>
      <c r="D17" s="14" t="s">
        <v>49</v>
      </c>
      <c r="E17" s="14" t="s">
        <v>50</v>
      </c>
      <c r="F17" s="37">
        <v>88200</v>
      </c>
      <c r="G17" s="23">
        <v>71327340</v>
      </c>
      <c r="H17" s="23">
        <v>3.8</v>
      </c>
      <c r="J17" s="31"/>
      <c r="K17" s="31"/>
    </row>
    <row r="18" spans="1:15" s="5" customFormat="1" ht="35.25" customHeight="1" x14ac:dyDescent="0.2">
      <c r="B18" s="11" t="s">
        <v>71</v>
      </c>
      <c r="C18" s="14" t="s">
        <v>72</v>
      </c>
      <c r="D18" s="14" t="s">
        <v>49</v>
      </c>
      <c r="E18" s="14" t="s">
        <v>50</v>
      </c>
      <c r="F18" s="37">
        <v>191151</v>
      </c>
      <c r="G18" s="23">
        <v>201506650.77000001</v>
      </c>
      <c r="H18" s="23">
        <v>10.73</v>
      </c>
      <c r="J18" s="31"/>
      <c r="K18" s="31"/>
    </row>
    <row r="19" spans="1:15" s="5" customFormat="1" ht="35.25" customHeight="1" x14ac:dyDescent="0.2">
      <c r="B19" s="11" t="s">
        <v>5</v>
      </c>
      <c r="C19" s="13"/>
      <c r="D19" s="13"/>
      <c r="E19" s="13"/>
      <c r="F19" s="38"/>
      <c r="G19" s="23">
        <f>SUM($G$7:$G$18)</f>
        <v>1124798581.05</v>
      </c>
      <c r="H19" s="23">
        <f>(G19/$O$2) *100</f>
        <v>59.872976661364298</v>
      </c>
      <c r="J19" s="31"/>
      <c r="K19" s="31"/>
    </row>
    <row r="20" spans="1:15" s="5" customFormat="1" ht="35.25" customHeight="1" x14ac:dyDescent="0.2">
      <c r="A20" s="7"/>
      <c r="B20" s="10" t="s">
        <v>8</v>
      </c>
      <c r="C20" s="15"/>
      <c r="D20" s="15"/>
      <c r="E20" s="15"/>
      <c r="F20" s="39"/>
      <c r="G20" s="24"/>
      <c r="H20" s="27"/>
      <c r="I20" s="7"/>
      <c r="J20" s="32"/>
      <c r="K20" s="32"/>
      <c r="L20" s="7"/>
      <c r="M20" s="7"/>
      <c r="N20" s="7"/>
      <c r="O20" s="7"/>
    </row>
    <row r="21" spans="1:15" s="5" customFormat="1" ht="35.25" customHeight="1" x14ac:dyDescent="0.2">
      <c r="B21" s="11" t="s">
        <v>73</v>
      </c>
      <c r="C21" s="14" t="s">
        <v>74</v>
      </c>
      <c r="D21" s="14" t="s">
        <v>75</v>
      </c>
      <c r="E21" s="14" t="s">
        <v>76</v>
      </c>
      <c r="F21" s="37">
        <v>10560</v>
      </c>
      <c r="G21" s="23">
        <v>9940761.5999999996</v>
      </c>
      <c r="H21" s="23">
        <v>0.53</v>
      </c>
      <c r="J21" s="31"/>
      <c r="K21" s="31"/>
    </row>
    <row r="22" spans="1:15" s="5" customFormat="1" ht="35.25" customHeight="1" x14ac:dyDescent="0.2">
      <c r="B22" s="11" t="s">
        <v>77</v>
      </c>
      <c r="C22" s="14" t="s">
        <v>78</v>
      </c>
      <c r="D22" s="14" t="s">
        <v>75</v>
      </c>
      <c r="E22" s="14" t="s">
        <v>76</v>
      </c>
      <c r="F22" s="37">
        <v>35000</v>
      </c>
      <c r="G22" s="23">
        <v>32497240.649999999</v>
      </c>
      <c r="H22" s="23">
        <v>1.73</v>
      </c>
      <c r="J22" s="31"/>
      <c r="K22" s="31"/>
    </row>
    <row r="23" spans="1:15" s="5" customFormat="1" ht="35.25" customHeight="1" x14ac:dyDescent="0.2">
      <c r="B23" s="11" t="s">
        <v>79</v>
      </c>
      <c r="C23" s="14" t="s">
        <v>80</v>
      </c>
      <c r="D23" s="14" t="s">
        <v>81</v>
      </c>
      <c r="E23" s="14" t="s">
        <v>82</v>
      </c>
      <c r="F23" s="37">
        <v>18800</v>
      </c>
      <c r="G23" s="23">
        <v>18257996</v>
      </c>
      <c r="H23" s="23">
        <v>0.97</v>
      </c>
      <c r="J23" s="31"/>
      <c r="K23" s="31"/>
    </row>
    <row r="24" spans="1:15" s="5" customFormat="1" ht="35.25" customHeight="1" x14ac:dyDescent="0.2">
      <c r="B24" s="11" t="s">
        <v>83</v>
      </c>
      <c r="C24" s="14" t="s">
        <v>84</v>
      </c>
      <c r="D24" s="14" t="s">
        <v>81</v>
      </c>
      <c r="E24" s="14" t="s">
        <v>82</v>
      </c>
      <c r="F24" s="37">
        <v>21750</v>
      </c>
      <c r="G24" s="23">
        <v>19742040</v>
      </c>
      <c r="H24" s="23">
        <v>1.05</v>
      </c>
      <c r="J24" s="31"/>
      <c r="K24" s="31"/>
    </row>
    <row r="25" spans="1:15" s="5" customFormat="1" ht="35.25" customHeight="1" x14ac:dyDescent="0.2">
      <c r="B25" s="11" t="s">
        <v>85</v>
      </c>
      <c r="C25" s="14" t="s">
        <v>86</v>
      </c>
      <c r="D25" s="14" t="s">
        <v>87</v>
      </c>
      <c r="E25" s="14" t="s">
        <v>88</v>
      </c>
      <c r="F25" s="37">
        <v>4229</v>
      </c>
      <c r="G25" s="23">
        <v>2102743.38</v>
      </c>
      <c r="H25" s="23">
        <v>0.11</v>
      </c>
      <c r="J25" s="31"/>
      <c r="K25" s="31"/>
    </row>
    <row r="26" spans="1:15" s="5" customFormat="1" ht="35.25" customHeight="1" x14ac:dyDescent="0.2">
      <c r="B26" s="11" t="s">
        <v>89</v>
      </c>
      <c r="C26" s="14" t="s">
        <v>90</v>
      </c>
      <c r="D26" s="14" t="s">
        <v>91</v>
      </c>
      <c r="E26" s="14" t="s">
        <v>92</v>
      </c>
      <c r="F26" s="37">
        <v>2000</v>
      </c>
      <c r="G26" s="23">
        <v>1824479.9</v>
      </c>
      <c r="H26" s="23">
        <v>0.1</v>
      </c>
      <c r="J26" s="31"/>
      <c r="K26" s="31"/>
    </row>
    <row r="27" spans="1:15" s="5" customFormat="1" ht="35.25" customHeight="1" x14ac:dyDescent="0.2">
      <c r="B27" s="11" t="s">
        <v>5</v>
      </c>
      <c r="C27" s="13"/>
      <c r="D27" s="13"/>
      <c r="E27" s="13"/>
      <c r="F27" s="38"/>
      <c r="G27" s="23">
        <f>SUM($G$21:$G$26)</f>
        <v>84365261.530000001</v>
      </c>
      <c r="H27" s="23">
        <f>(G27/$O$2) *100</f>
        <v>4.490758985400114</v>
      </c>
      <c r="J27" s="31"/>
      <c r="K27" s="31"/>
    </row>
    <row r="28" spans="1:15" s="5" customFormat="1" ht="35.25" customHeight="1" x14ac:dyDescent="0.2">
      <c r="B28" s="12" t="s">
        <v>15</v>
      </c>
      <c r="C28" s="13"/>
      <c r="D28" s="13"/>
      <c r="E28" s="13"/>
      <c r="F28" s="38"/>
      <c r="G28" s="23"/>
      <c r="H28" s="28"/>
      <c r="J28" s="31"/>
      <c r="K28" s="31"/>
    </row>
    <row r="29" spans="1:15" s="5" customFormat="1" ht="35.25" customHeight="1" x14ac:dyDescent="0.2">
      <c r="B29" s="11" t="s">
        <v>5</v>
      </c>
      <c r="C29" s="13"/>
      <c r="D29" s="13"/>
      <c r="E29" s="13"/>
      <c r="F29" s="38"/>
      <c r="G29" s="23"/>
      <c r="H29" s="23">
        <f>(G29/$O$2) *100</f>
        <v>0</v>
      </c>
      <c r="J29" s="31"/>
      <c r="K29" s="31"/>
    </row>
    <row r="30" spans="1:15" s="5" customFormat="1" ht="35.25" customHeight="1" x14ac:dyDescent="0.2">
      <c r="B30" s="10" t="s">
        <v>16</v>
      </c>
      <c r="C30" s="13"/>
      <c r="D30" s="13"/>
      <c r="E30" s="13"/>
      <c r="F30" s="38"/>
      <c r="G30" s="23"/>
      <c r="H30" s="28"/>
      <c r="J30" s="31"/>
      <c r="K30" s="31"/>
    </row>
    <row r="31" spans="1:15" s="5" customFormat="1" ht="35.25" customHeight="1" x14ac:dyDescent="0.2">
      <c r="B31" s="11" t="s">
        <v>93</v>
      </c>
      <c r="C31" s="14" t="s">
        <v>94</v>
      </c>
      <c r="D31" s="14" t="s">
        <v>95</v>
      </c>
      <c r="E31" s="14" t="s">
        <v>96</v>
      </c>
      <c r="F31" s="37">
        <v>20000</v>
      </c>
      <c r="G31" s="23">
        <v>19524687.600000001</v>
      </c>
      <c r="H31" s="23">
        <v>1.04</v>
      </c>
      <c r="J31" s="31"/>
      <c r="K31" s="31"/>
    </row>
    <row r="32" spans="1:15" s="5" customFormat="1" ht="35.25" customHeight="1" x14ac:dyDescent="0.2">
      <c r="B32" s="11" t="s">
        <v>97</v>
      </c>
      <c r="C32" s="14" t="s">
        <v>98</v>
      </c>
      <c r="D32" s="14" t="s">
        <v>99</v>
      </c>
      <c r="E32" s="14" t="s">
        <v>100</v>
      </c>
      <c r="F32" s="37">
        <v>19000</v>
      </c>
      <c r="G32" s="23">
        <v>19676590</v>
      </c>
      <c r="H32" s="23">
        <v>1.05</v>
      </c>
      <c r="J32" s="31"/>
      <c r="K32" s="31"/>
    </row>
    <row r="33" spans="2:11" s="5" customFormat="1" ht="35.25" customHeight="1" x14ac:dyDescent="0.2">
      <c r="B33" s="11" t="s">
        <v>101</v>
      </c>
      <c r="C33" s="14" t="s">
        <v>102</v>
      </c>
      <c r="D33" s="14" t="s">
        <v>103</v>
      </c>
      <c r="E33" s="14" t="s">
        <v>104</v>
      </c>
      <c r="F33" s="37">
        <v>879</v>
      </c>
      <c r="G33" s="23">
        <v>778151.63</v>
      </c>
      <c r="H33" s="23">
        <v>0.04</v>
      </c>
      <c r="J33" s="31"/>
      <c r="K33" s="31"/>
    </row>
    <row r="34" spans="2:11" s="5" customFormat="1" ht="35.25" customHeight="1" x14ac:dyDescent="0.2">
      <c r="B34" s="11" t="s">
        <v>105</v>
      </c>
      <c r="C34" s="14" t="s">
        <v>106</v>
      </c>
      <c r="D34" s="14" t="s">
        <v>107</v>
      </c>
      <c r="E34" s="14" t="s">
        <v>108</v>
      </c>
      <c r="F34" s="37">
        <v>7850</v>
      </c>
      <c r="G34" s="23">
        <v>8051880</v>
      </c>
      <c r="H34" s="23">
        <v>0.43</v>
      </c>
      <c r="J34" s="31"/>
      <c r="K34" s="31"/>
    </row>
    <row r="35" spans="2:11" s="5" customFormat="1" ht="35.25" customHeight="1" x14ac:dyDescent="0.2">
      <c r="B35" s="11" t="s">
        <v>109</v>
      </c>
      <c r="C35" s="14" t="s">
        <v>110</v>
      </c>
      <c r="D35" s="14" t="s">
        <v>99</v>
      </c>
      <c r="E35" s="14" t="s">
        <v>100</v>
      </c>
      <c r="F35" s="37">
        <v>87000</v>
      </c>
      <c r="G35" s="23">
        <v>89443830</v>
      </c>
      <c r="H35" s="23">
        <v>4.76</v>
      </c>
      <c r="J35" s="31"/>
      <c r="K35" s="31"/>
    </row>
    <row r="36" spans="2:11" s="5" customFormat="1" ht="35.25" customHeight="1" x14ac:dyDescent="0.2">
      <c r="B36" s="11" t="s">
        <v>111</v>
      </c>
      <c r="C36" s="14" t="s">
        <v>112</v>
      </c>
      <c r="D36" s="14" t="s">
        <v>113</v>
      </c>
      <c r="E36" s="14" t="s">
        <v>114</v>
      </c>
      <c r="F36" s="37">
        <v>5670</v>
      </c>
      <c r="G36" s="23">
        <v>5622598.7999999998</v>
      </c>
      <c r="H36" s="23">
        <v>0.3</v>
      </c>
      <c r="J36" s="31"/>
      <c r="K36" s="31"/>
    </row>
    <row r="37" spans="2:11" s="5" customFormat="1" ht="35.25" customHeight="1" x14ac:dyDescent="0.2">
      <c r="B37" s="11" t="s">
        <v>115</v>
      </c>
      <c r="C37" s="14" t="s">
        <v>116</v>
      </c>
      <c r="D37" s="14" t="s">
        <v>113</v>
      </c>
      <c r="E37" s="14" t="s">
        <v>114</v>
      </c>
      <c r="F37" s="37">
        <v>19477</v>
      </c>
      <c r="G37" s="23">
        <v>18904376.199999999</v>
      </c>
      <c r="H37" s="23">
        <v>1.01</v>
      </c>
      <c r="J37" s="31"/>
      <c r="K37" s="31"/>
    </row>
    <row r="38" spans="2:11" s="5" customFormat="1" ht="35.25" customHeight="1" x14ac:dyDescent="0.2">
      <c r="B38" s="11" t="s">
        <v>117</v>
      </c>
      <c r="C38" s="14" t="s">
        <v>118</v>
      </c>
      <c r="D38" s="14" t="s">
        <v>119</v>
      </c>
      <c r="E38" s="14" t="s">
        <v>120</v>
      </c>
      <c r="F38" s="37">
        <v>549</v>
      </c>
      <c r="G38" s="23">
        <v>460484.73</v>
      </c>
      <c r="H38" s="23">
        <v>0.02</v>
      </c>
      <c r="J38" s="31"/>
      <c r="K38" s="31"/>
    </row>
    <row r="39" spans="2:11" s="5" customFormat="1" ht="35.25" customHeight="1" x14ac:dyDescent="0.2">
      <c r="B39" s="11" t="s">
        <v>121</v>
      </c>
      <c r="C39" s="14" t="s">
        <v>122</v>
      </c>
      <c r="D39" s="14" t="s">
        <v>123</v>
      </c>
      <c r="E39" s="14" t="s">
        <v>124</v>
      </c>
      <c r="F39" s="37">
        <v>51456</v>
      </c>
      <c r="G39" s="23">
        <v>52255111.68</v>
      </c>
      <c r="H39" s="23">
        <v>2.78</v>
      </c>
      <c r="J39" s="31"/>
      <c r="K39" s="31"/>
    </row>
    <row r="40" spans="2:11" s="5" customFormat="1" ht="35.25" customHeight="1" x14ac:dyDescent="0.2">
      <c r="B40" s="11" t="s">
        <v>125</v>
      </c>
      <c r="C40" s="14" t="s">
        <v>126</v>
      </c>
      <c r="D40" s="14" t="s">
        <v>127</v>
      </c>
      <c r="E40" s="14" t="s">
        <v>128</v>
      </c>
      <c r="F40" s="37">
        <v>43450</v>
      </c>
      <c r="G40" s="23">
        <v>43534727.5</v>
      </c>
      <c r="H40" s="23">
        <v>2.3199999999999998</v>
      </c>
      <c r="J40" s="31"/>
      <c r="K40" s="31"/>
    </row>
    <row r="41" spans="2:11" s="5" customFormat="1" ht="35.25" customHeight="1" x14ac:dyDescent="0.2">
      <c r="B41" s="11" t="s">
        <v>129</v>
      </c>
      <c r="C41" s="14" t="s">
        <v>130</v>
      </c>
      <c r="D41" s="14" t="s">
        <v>131</v>
      </c>
      <c r="E41" s="14" t="s">
        <v>132</v>
      </c>
      <c r="F41" s="37">
        <v>22150</v>
      </c>
      <c r="G41" s="23">
        <v>22279134.5</v>
      </c>
      <c r="H41" s="23">
        <v>1.19</v>
      </c>
      <c r="J41" s="31"/>
      <c r="K41" s="31"/>
    </row>
    <row r="42" spans="2:11" s="5" customFormat="1" ht="35.25" customHeight="1" x14ac:dyDescent="0.2">
      <c r="B42" s="11" t="s">
        <v>133</v>
      </c>
      <c r="C42" s="14" t="s">
        <v>134</v>
      </c>
      <c r="D42" s="14" t="s">
        <v>135</v>
      </c>
      <c r="E42" s="14" t="s">
        <v>136</v>
      </c>
      <c r="F42" s="37">
        <v>887</v>
      </c>
      <c r="G42" s="23">
        <v>863121.96</v>
      </c>
      <c r="H42" s="23">
        <v>0.05</v>
      </c>
      <c r="J42" s="31"/>
      <c r="K42" s="31"/>
    </row>
    <row r="43" spans="2:11" s="5" customFormat="1" ht="35.25" customHeight="1" x14ac:dyDescent="0.2">
      <c r="B43" s="11" t="s">
        <v>137</v>
      </c>
      <c r="C43" s="14" t="s">
        <v>138</v>
      </c>
      <c r="D43" s="14" t="s">
        <v>139</v>
      </c>
      <c r="E43" s="14" t="s">
        <v>140</v>
      </c>
      <c r="F43" s="37">
        <v>9800</v>
      </c>
      <c r="G43" s="23">
        <v>9673972</v>
      </c>
      <c r="H43" s="23">
        <v>0.51</v>
      </c>
      <c r="J43" s="31"/>
      <c r="K43" s="31"/>
    </row>
    <row r="44" spans="2:11" s="5" customFormat="1" ht="35.25" customHeight="1" x14ac:dyDescent="0.2">
      <c r="B44" s="11" t="s">
        <v>141</v>
      </c>
      <c r="C44" s="14" t="s">
        <v>142</v>
      </c>
      <c r="D44" s="14" t="s">
        <v>143</v>
      </c>
      <c r="E44" s="14" t="s">
        <v>144</v>
      </c>
      <c r="F44" s="37">
        <v>16077</v>
      </c>
      <c r="G44" s="23">
        <v>15217523.58</v>
      </c>
      <c r="H44" s="23">
        <v>0.81</v>
      </c>
      <c r="J44" s="31"/>
      <c r="K44" s="31"/>
    </row>
    <row r="45" spans="2:11" s="5" customFormat="1" ht="35.25" customHeight="1" x14ac:dyDescent="0.2">
      <c r="B45" s="11" t="s">
        <v>145</v>
      </c>
      <c r="C45" s="14" t="s">
        <v>146</v>
      </c>
      <c r="D45" s="14" t="s">
        <v>147</v>
      </c>
      <c r="E45" s="14" t="s">
        <v>148</v>
      </c>
      <c r="F45" s="37">
        <v>500</v>
      </c>
      <c r="G45" s="23">
        <v>503575</v>
      </c>
      <c r="H45" s="23">
        <v>0.03</v>
      </c>
      <c r="J45" s="31"/>
      <c r="K45" s="31"/>
    </row>
    <row r="46" spans="2:11" s="5" customFormat="1" ht="35.25" customHeight="1" x14ac:dyDescent="0.2">
      <c r="B46" s="11" t="s">
        <v>149</v>
      </c>
      <c r="C46" s="14" t="s">
        <v>150</v>
      </c>
      <c r="D46" s="14" t="s">
        <v>151</v>
      </c>
      <c r="E46" s="14" t="s">
        <v>152</v>
      </c>
      <c r="F46" s="37">
        <v>20073</v>
      </c>
      <c r="G46" s="23">
        <v>19458565.469999999</v>
      </c>
      <c r="H46" s="23">
        <v>1.04</v>
      </c>
      <c r="J46" s="31"/>
      <c r="K46" s="31"/>
    </row>
    <row r="47" spans="2:11" s="5" customFormat="1" ht="35.25" customHeight="1" x14ac:dyDescent="0.2">
      <c r="B47" s="11" t="s">
        <v>153</v>
      </c>
      <c r="C47" s="14" t="s">
        <v>154</v>
      </c>
      <c r="D47" s="14" t="s">
        <v>155</v>
      </c>
      <c r="E47" s="14" t="s">
        <v>156</v>
      </c>
      <c r="F47" s="37">
        <v>39895</v>
      </c>
      <c r="G47" s="23">
        <v>38761982</v>
      </c>
      <c r="H47" s="23">
        <v>2.06</v>
      </c>
      <c r="J47" s="31"/>
      <c r="K47" s="31"/>
    </row>
    <row r="48" spans="2:11" s="5" customFormat="1" ht="35.25" customHeight="1" x14ac:dyDescent="0.2">
      <c r="B48" s="11" t="s">
        <v>157</v>
      </c>
      <c r="C48" s="14" t="s">
        <v>158</v>
      </c>
      <c r="D48" s="14" t="s">
        <v>159</v>
      </c>
      <c r="E48" s="14" t="s">
        <v>160</v>
      </c>
      <c r="F48" s="37">
        <v>2300</v>
      </c>
      <c r="G48" s="23">
        <v>2368770</v>
      </c>
      <c r="H48" s="23">
        <v>0.13</v>
      </c>
      <c r="J48" s="31"/>
      <c r="K48" s="31"/>
    </row>
    <row r="49" spans="2:11" s="5" customFormat="1" ht="35.25" customHeight="1" x14ac:dyDescent="0.2">
      <c r="B49" s="11" t="s">
        <v>161</v>
      </c>
      <c r="C49" s="14" t="s">
        <v>162</v>
      </c>
      <c r="D49" s="14" t="s">
        <v>151</v>
      </c>
      <c r="E49" s="14" t="s">
        <v>152</v>
      </c>
      <c r="F49" s="37">
        <v>65000</v>
      </c>
      <c r="G49" s="23">
        <v>67794500</v>
      </c>
      <c r="H49" s="23">
        <v>3.61</v>
      </c>
      <c r="J49" s="31"/>
      <c r="K49" s="31"/>
    </row>
    <row r="50" spans="2:11" s="5" customFormat="1" ht="35.25" customHeight="1" x14ac:dyDescent="0.2">
      <c r="B50" s="11" t="s">
        <v>163</v>
      </c>
      <c r="C50" s="14" t="s">
        <v>164</v>
      </c>
      <c r="D50" s="14" t="s">
        <v>159</v>
      </c>
      <c r="E50" s="14" t="s">
        <v>160</v>
      </c>
      <c r="F50" s="37">
        <v>7600</v>
      </c>
      <c r="G50" s="23">
        <v>7703816</v>
      </c>
      <c r="H50" s="23">
        <v>0.41</v>
      </c>
      <c r="J50" s="31"/>
      <c r="K50" s="31"/>
    </row>
    <row r="51" spans="2:11" s="5" customFormat="1" ht="35.25" customHeight="1" x14ac:dyDescent="0.2">
      <c r="B51" s="11" t="s">
        <v>165</v>
      </c>
      <c r="C51" s="14" t="s">
        <v>166</v>
      </c>
      <c r="D51" s="14" t="s">
        <v>167</v>
      </c>
      <c r="E51" s="14" t="s">
        <v>168</v>
      </c>
      <c r="F51" s="37">
        <v>57</v>
      </c>
      <c r="G51" s="23">
        <v>51998.82</v>
      </c>
      <c r="H51" s="23">
        <v>0</v>
      </c>
      <c r="J51" s="31"/>
      <c r="K51" s="31"/>
    </row>
    <row r="52" spans="2:11" s="5" customFormat="1" ht="35.25" customHeight="1" x14ac:dyDescent="0.2">
      <c r="B52" s="11" t="s">
        <v>169</v>
      </c>
      <c r="C52" s="14" t="s">
        <v>170</v>
      </c>
      <c r="D52" s="14" t="s">
        <v>171</v>
      </c>
      <c r="E52" s="14" t="s">
        <v>172</v>
      </c>
      <c r="F52" s="37">
        <v>13377</v>
      </c>
      <c r="G52" s="23">
        <v>11880107.23</v>
      </c>
      <c r="H52" s="23">
        <v>0.63</v>
      </c>
      <c r="J52" s="31"/>
      <c r="K52" s="31"/>
    </row>
    <row r="53" spans="2:11" s="5" customFormat="1" ht="35.25" customHeight="1" x14ac:dyDescent="0.2">
      <c r="B53" s="11" t="s">
        <v>173</v>
      </c>
      <c r="C53" s="14" t="s">
        <v>174</v>
      </c>
      <c r="D53" s="14" t="s">
        <v>151</v>
      </c>
      <c r="E53" s="14" t="s">
        <v>152</v>
      </c>
      <c r="F53" s="37">
        <v>10000</v>
      </c>
      <c r="G53" s="23">
        <v>7611200</v>
      </c>
      <c r="H53" s="23">
        <v>0.41</v>
      </c>
      <c r="J53" s="31"/>
      <c r="K53" s="31"/>
    </row>
    <row r="54" spans="2:11" s="5" customFormat="1" ht="35.25" customHeight="1" x14ac:dyDescent="0.2">
      <c r="B54" s="11" t="s">
        <v>175</v>
      </c>
      <c r="C54" s="14" t="s">
        <v>176</v>
      </c>
      <c r="D54" s="14" t="s">
        <v>167</v>
      </c>
      <c r="E54" s="14" t="s">
        <v>168</v>
      </c>
      <c r="F54" s="37">
        <v>49100</v>
      </c>
      <c r="G54" s="23">
        <v>46261038</v>
      </c>
      <c r="H54" s="23">
        <v>2.46</v>
      </c>
      <c r="J54" s="31"/>
      <c r="K54" s="31"/>
    </row>
    <row r="55" spans="2:11" s="5" customFormat="1" ht="35.25" customHeight="1" x14ac:dyDescent="0.2">
      <c r="B55" s="11" t="s">
        <v>177</v>
      </c>
      <c r="C55" s="14" t="s">
        <v>178</v>
      </c>
      <c r="D55" s="14" t="s">
        <v>167</v>
      </c>
      <c r="E55" s="14" t="s">
        <v>168</v>
      </c>
      <c r="F55" s="37">
        <v>6000</v>
      </c>
      <c r="G55" s="23">
        <v>5078071.5999999996</v>
      </c>
      <c r="H55" s="23">
        <v>0.27</v>
      </c>
      <c r="J55" s="31"/>
      <c r="K55" s="31"/>
    </row>
    <row r="56" spans="2:11" s="5" customFormat="1" ht="35.25" customHeight="1" x14ac:dyDescent="0.2">
      <c r="B56" s="11" t="s">
        <v>179</v>
      </c>
      <c r="C56" s="14" t="s">
        <v>180</v>
      </c>
      <c r="D56" s="14" t="s">
        <v>167</v>
      </c>
      <c r="E56" s="14" t="s">
        <v>168</v>
      </c>
      <c r="F56" s="37">
        <v>2732</v>
      </c>
      <c r="G56" s="23">
        <v>2324462.7999999998</v>
      </c>
      <c r="H56" s="23">
        <v>0.12</v>
      </c>
      <c r="J56" s="31"/>
      <c r="K56" s="31"/>
    </row>
    <row r="57" spans="2:11" s="5" customFormat="1" ht="35.25" customHeight="1" x14ac:dyDescent="0.2">
      <c r="B57" s="11" t="s">
        <v>181</v>
      </c>
      <c r="C57" s="14" t="s">
        <v>182</v>
      </c>
      <c r="D57" s="14" t="s">
        <v>167</v>
      </c>
      <c r="E57" s="14" t="s">
        <v>168</v>
      </c>
      <c r="F57" s="37">
        <v>2556</v>
      </c>
      <c r="G57" s="23">
        <v>2173233.9</v>
      </c>
      <c r="H57" s="23">
        <v>0.12</v>
      </c>
      <c r="J57" s="31"/>
      <c r="K57" s="31"/>
    </row>
    <row r="58" spans="2:11" s="5" customFormat="1" ht="35.25" customHeight="1" x14ac:dyDescent="0.2">
      <c r="B58" s="11" t="s">
        <v>183</v>
      </c>
      <c r="C58" s="14" t="s">
        <v>184</v>
      </c>
      <c r="D58" s="14" t="s">
        <v>185</v>
      </c>
      <c r="E58" s="14" t="s">
        <v>186</v>
      </c>
      <c r="F58" s="37">
        <v>69400</v>
      </c>
      <c r="G58" s="23">
        <v>49518969.899999999</v>
      </c>
      <c r="H58" s="23">
        <v>2.64</v>
      </c>
      <c r="J58" s="31"/>
      <c r="K58" s="31"/>
    </row>
    <row r="59" spans="2:11" s="5" customFormat="1" ht="35.25" customHeight="1" x14ac:dyDescent="0.2">
      <c r="B59" s="11" t="s">
        <v>187</v>
      </c>
      <c r="C59" s="14" t="s">
        <v>188</v>
      </c>
      <c r="D59" s="14" t="s">
        <v>189</v>
      </c>
      <c r="E59" s="14" t="s">
        <v>190</v>
      </c>
      <c r="F59" s="37">
        <v>77</v>
      </c>
      <c r="G59" s="23">
        <v>75990.89</v>
      </c>
      <c r="H59" s="23">
        <v>0</v>
      </c>
      <c r="J59" s="31"/>
      <c r="K59" s="31"/>
    </row>
    <row r="60" spans="2:11" s="5" customFormat="1" ht="35.25" customHeight="1" x14ac:dyDescent="0.2">
      <c r="B60" s="11" t="s">
        <v>191</v>
      </c>
      <c r="C60" s="14" t="s">
        <v>192</v>
      </c>
      <c r="D60" s="14" t="s">
        <v>189</v>
      </c>
      <c r="E60" s="14" t="s">
        <v>190</v>
      </c>
      <c r="F60" s="37">
        <v>10700</v>
      </c>
      <c r="G60" s="23">
        <v>10529977</v>
      </c>
      <c r="H60" s="23">
        <v>0.56000000000000005</v>
      </c>
      <c r="J60" s="31"/>
      <c r="K60" s="31"/>
    </row>
    <row r="61" spans="2:11" s="5" customFormat="1" ht="35.25" customHeight="1" x14ac:dyDescent="0.2">
      <c r="B61" s="11" t="s">
        <v>193</v>
      </c>
      <c r="C61" s="14" t="s">
        <v>194</v>
      </c>
      <c r="D61" s="14" t="s">
        <v>189</v>
      </c>
      <c r="E61" s="14" t="s">
        <v>190</v>
      </c>
      <c r="F61" s="37">
        <v>1423</v>
      </c>
      <c r="G61" s="23">
        <v>1341530.99</v>
      </c>
      <c r="H61" s="23">
        <v>7.0000000000000007E-2</v>
      </c>
      <c r="J61" s="31"/>
      <c r="K61" s="31"/>
    </row>
    <row r="62" spans="2:11" s="5" customFormat="1" ht="35.25" customHeight="1" x14ac:dyDescent="0.2">
      <c r="B62" s="11" t="s">
        <v>5</v>
      </c>
      <c r="C62" s="13"/>
      <c r="D62" s="13"/>
      <c r="E62" s="13"/>
      <c r="F62" s="38"/>
      <c r="G62" s="23">
        <f>SUM($G$31:$G$61)</f>
        <v>579723979.77999997</v>
      </c>
      <c r="H62" s="23">
        <f>(G62/$O$2) *100</f>
        <v>30.858680741755162</v>
      </c>
      <c r="J62" s="31"/>
      <c r="K62" s="31"/>
    </row>
    <row r="63" spans="2:11" s="5" customFormat="1" ht="35.25" customHeight="1" x14ac:dyDescent="0.2">
      <c r="B63" s="12" t="s">
        <v>27</v>
      </c>
      <c r="C63" s="16"/>
      <c r="D63" s="13"/>
      <c r="E63" s="13"/>
      <c r="F63" s="38"/>
      <c r="G63" s="23"/>
      <c r="H63" s="28"/>
      <c r="J63" s="31"/>
      <c r="K63" s="31"/>
    </row>
    <row r="64" spans="2:11" s="5" customFormat="1" ht="35.25" customHeight="1" x14ac:dyDescent="0.2">
      <c r="B64" s="11" t="s">
        <v>5</v>
      </c>
      <c r="C64" s="13"/>
      <c r="D64" s="13"/>
      <c r="E64" s="13"/>
      <c r="F64" s="38"/>
      <c r="G64" s="23"/>
      <c r="H64" s="23">
        <f>(G64/$O$2) *100</f>
        <v>0</v>
      </c>
      <c r="J64" s="31"/>
      <c r="K64" s="31"/>
    </row>
    <row r="65" spans="1:15" s="5" customFormat="1" ht="35.25" customHeight="1" x14ac:dyDescent="0.2">
      <c r="B65" s="10" t="s">
        <v>9</v>
      </c>
      <c r="C65" s="13"/>
      <c r="D65" s="13"/>
      <c r="E65" s="13"/>
      <c r="F65" s="38"/>
      <c r="G65" s="23"/>
      <c r="H65" s="28"/>
      <c r="J65" s="31"/>
      <c r="K65" s="31"/>
    </row>
    <row r="66" spans="1:15" s="5" customFormat="1" ht="35.25" customHeight="1" x14ac:dyDescent="0.2">
      <c r="B66" s="11" t="s">
        <v>195</v>
      </c>
      <c r="C66" s="14" t="s">
        <v>196</v>
      </c>
      <c r="D66" s="14" t="s">
        <v>197</v>
      </c>
      <c r="E66" s="14" t="s">
        <v>198</v>
      </c>
      <c r="F66" s="37">
        <v>3762</v>
      </c>
      <c r="G66" s="23">
        <v>9428211.5399999991</v>
      </c>
      <c r="H66" s="23">
        <v>0.5</v>
      </c>
      <c r="J66" s="31"/>
      <c r="K66" s="31"/>
    </row>
    <row r="67" spans="1:15" s="5" customFormat="1" ht="35.25" customHeight="1" x14ac:dyDescent="0.2">
      <c r="B67" s="11" t="s">
        <v>5</v>
      </c>
      <c r="C67" s="13"/>
      <c r="D67" s="13"/>
      <c r="E67" s="13"/>
      <c r="F67" s="38"/>
      <c r="G67" s="23">
        <f>SUM($G$66)</f>
        <v>9428211.5399999991</v>
      </c>
      <c r="H67" s="23">
        <f>(G67/$O$2) *100</f>
        <v>0.50186326601325293</v>
      </c>
      <c r="J67" s="31"/>
      <c r="K67" s="31"/>
    </row>
    <row r="68" spans="1:15" s="5" customFormat="1" ht="35.25" customHeight="1" x14ac:dyDescent="0.2">
      <c r="B68" s="10" t="s">
        <v>10</v>
      </c>
      <c r="C68" s="13"/>
      <c r="D68" s="13"/>
      <c r="E68" s="13"/>
      <c r="F68" s="38"/>
      <c r="G68" s="23"/>
      <c r="H68" s="23"/>
      <c r="J68" s="31"/>
      <c r="K68" s="31"/>
    </row>
    <row r="69" spans="1:15" s="7" customFormat="1" ht="35.25" customHeight="1" x14ac:dyDescent="0.2">
      <c r="A69" s="5"/>
      <c r="B69" s="11" t="s">
        <v>5</v>
      </c>
      <c r="C69" s="13"/>
      <c r="D69" s="13"/>
      <c r="E69" s="13"/>
      <c r="F69" s="38"/>
      <c r="G69" s="23"/>
      <c r="H69" s="23">
        <f>(G69/$O$2) *100</f>
        <v>0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">
      <c r="A70" s="5"/>
      <c r="B70" s="10" t="s">
        <v>28</v>
      </c>
      <c r="C70" s="13"/>
      <c r="D70" s="13"/>
      <c r="E70" s="13"/>
      <c r="F70" s="38"/>
      <c r="G70" s="23"/>
      <c r="H70" s="28"/>
      <c r="I70" s="5"/>
      <c r="J70" s="31"/>
      <c r="K70" s="31"/>
      <c r="L70" s="5"/>
      <c r="M70" s="5"/>
      <c r="N70" s="5"/>
      <c r="O70" s="5"/>
    </row>
    <row r="71" spans="1:15" ht="35.25" customHeight="1" x14ac:dyDescent="0.2">
      <c r="A71" s="5"/>
      <c r="B71" s="11" t="s">
        <v>5</v>
      </c>
      <c r="C71" s="13"/>
      <c r="D71" s="13"/>
      <c r="E71" s="13"/>
      <c r="F71" s="38"/>
      <c r="G71" s="23"/>
      <c r="H71" s="23">
        <f>(G71/$O$2) *100</f>
        <v>0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">
      <c r="A72" s="5"/>
      <c r="B72" s="10" t="s">
        <v>32</v>
      </c>
      <c r="C72" s="13"/>
      <c r="D72" s="13"/>
      <c r="E72" s="13"/>
      <c r="F72" s="38"/>
      <c r="G72" s="23"/>
      <c r="H72" s="28"/>
      <c r="I72" s="5"/>
      <c r="J72" s="31"/>
      <c r="K72" s="31"/>
      <c r="L72" s="5"/>
      <c r="M72" s="5"/>
      <c r="N72" s="5"/>
      <c r="O72" s="5"/>
    </row>
    <row r="73" spans="1:15" ht="35.25" customHeight="1" x14ac:dyDescent="0.2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">
      <c r="A74" s="5"/>
      <c r="B74" s="12" t="s">
        <v>29</v>
      </c>
      <c r="C74" s="13"/>
      <c r="D74" s="13"/>
      <c r="E74" s="13"/>
      <c r="F74" s="38"/>
      <c r="G74" s="23"/>
      <c r="H74" s="29"/>
      <c r="I74" s="5"/>
      <c r="J74" s="31"/>
      <c r="K74" s="31"/>
      <c r="L74" s="5"/>
      <c r="M74" s="5"/>
      <c r="N74" s="5"/>
      <c r="O74" s="5"/>
    </row>
    <row r="75" spans="1:15" ht="35.25" customHeight="1" x14ac:dyDescent="0.2">
      <c r="A75" s="5"/>
      <c r="B75" s="11" t="s">
        <v>199</v>
      </c>
      <c r="C75" s="14"/>
      <c r="D75" s="14" t="s">
        <v>200</v>
      </c>
      <c r="E75" s="14" t="s">
        <v>186</v>
      </c>
      <c r="F75" s="37"/>
      <c r="G75" s="23">
        <v>79391651.920000002</v>
      </c>
      <c r="H75" s="23">
        <v>4.2300000000000004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">
      <c r="A76" s="5"/>
      <c r="B76" s="11" t="s">
        <v>201</v>
      </c>
      <c r="C76" s="14"/>
      <c r="D76" s="14" t="s">
        <v>185</v>
      </c>
      <c r="E76" s="14" t="s">
        <v>186</v>
      </c>
      <c r="F76" s="37"/>
      <c r="G76" s="23">
        <v>230169.81</v>
      </c>
      <c r="H76" s="23">
        <v>0.01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">
      <c r="A77" s="5"/>
      <c r="B77" s="11" t="s">
        <v>202</v>
      </c>
      <c r="C77" s="14"/>
      <c r="D77" s="14" t="s">
        <v>203</v>
      </c>
      <c r="E77" s="14" t="s">
        <v>204</v>
      </c>
      <c r="F77" s="37"/>
      <c r="G77" s="23">
        <v>588467.16</v>
      </c>
      <c r="H77" s="23">
        <v>0.03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">
      <c r="A78" s="5"/>
      <c r="B78" s="11" t="s">
        <v>5</v>
      </c>
      <c r="C78" s="13"/>
      <c r="D78" s="13"/>
      <c r="E78" s="13"/>
      <c r="F78" s="38"/>
      <c r="G78" s="23">
        <f>SUM($G$75:$G$77)</f>
        <v>80210288.890000001</v>
      </c>
      <c r="H78" s="23">
        <f>(G78/$O$2) *100</f>
        <v>4.2695899831498618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">
      <c r="A79" s="5"/>
      <c r="B79" s="12" t="s">
        <v>30</v>
      </c>
      <c r="C79" s="13"/>
      <c r="D79" s="13"/>
      <c r="E79" s="13"/>
      <c r="F79" s="38"/>
      <c r="G79" s="23"/>
      <c r="H79" s="28"/>
      <c r="I79" s="5"/>
      <c r="J79" s="31"/>
      <c r="K79" s="31"/>
      <c r="L79" s="5"/>
      <c r="M79" s="5"/>
      <c r="N79" s="5"/>
      <c r="O79" s="5"/>
    </row>
    <row r="80" spans="1:15" ht="35.25" customHeight="1" x14ac:dyDescent="0.2">
      <c r="A80" s="5"/>
      <c r="B80" s="11" t="s">
        <v>5</v>
      </c>
      <c r="C80" s="13"/>
      <c r="D80" s="13"/>
      <c r="E80" s="13"/>
      <c r="F80" s="38"/>
      <c r="G80" s="23"/>
      <c r="H80" s="23">
        <f>(G80/$O$2) *100</f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">
      <c r="A81" s="5"/>
      <c r="B81" s="10" t="s">
        <v>11</v>
      </c>
      <c r="C81" s="13"/>
      <c r="D81" s="13"/>
      <c r="E81" s="13"/>
      <c r="F81" s="38"/>
      <c r="G81" s="23"/>
      <c r="H81" s="28"/>
      <c r="I81" s="5"/>
      <c r="J81" s="31"/>
      <c r="K81" s="31"/>
      <c r="L81" s="5"/>
      <c r="M81" s="5"/>
      <c r="N81" s="5"/>
      <c r="O81" s="5"/>
    </row>
    <row r="82" spans="1:15" ht="35.25" customHeight="1" x14ac:dyDescent="0.2">
      <c r="A82" s="5"/>
      <c r="B82" s="11" t="s">
        <v>5</v>
      </c>
      <c r="C82" s="13"/>
      <c r="D82" s="13"/>
      <c r="E82" s="13"/>
      <c r="F82" s="38"/>
      <c r="G82" s="23"/>
      <c r="H82" s="23">
        <f>(G82/$O$2) *100</f>
        <v>0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">
      <c r="A83" s="5"/>
      <c r="B83" s="10" t="s">
        <v>25</v>
      </c>
      <c r="C83" s="13"/>
      <c r="D83" s="13"/>
      <c r="E83" s="13"/>
      <c r="F83" s="38"/>
      <c r="G83" s="23"/>
      <c r="H83" s="28"/>
      <c r="I83" s="5"/>
      <c r="J83" s="31"/>
      <c r="K83" s="31"/>
      <c r="L83" s="5"/>
      <c r="M83" s="5"/>
      <c r="N83" s="5"/>
      <c r="O83" s="5"/>
    </row>
    <row r="84" spans="1:15" ht="35.25" customHeight="1" x14ac:dyDescent="0.2">
      <c r="A84" s="5"/>
      <c r="B84" s="11" t="s">
        <v>205</v>
      </c>
      <c r="C84" s="14"/>
      <c r="D84" s="14" t="s">
        <v>206</v>
      </c>
      <c r="E84" s="14" t="s">
        <v>207</v>
      </c>
      <c r="F84" s="37"/>
      <c r="G84" s="23">
        <v>6468.9</v>
      </c>
      <c r="H84" s="23"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">
      <c r="A85" s="5"/>
      <c r="B85" s="11" t="s">
        <v>5</v>
      </c>
      <c r="C85" s="13"/>
      <c r="D85" s="13"/>
      <c r="E85" s="13"/>
      <c r="F85" s="38"/>
      <c r="G85" s="23">
        <f>SUM($G$84)</f>
        <v>6468.9</v>
      </c>
      <c r="H85" s="23">
        <f>(G85/$O$2) *100</f>
        <v>3.443392490441651E-4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">
      <c r="A86" s="5"/>
      <c r="B86" s="10" t="s">
        <v>17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">
      <c r="A88" s="5"/>
      <c r="B88" s="10" t="s">
        <v>18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ht="35.25" customHeight="1" x14ac:dyDescent="0.2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">
      <c r="A90" s="5"/>
      <c r="B90" s="10" t="s">
        <v>26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">
      <c r="A92" s="5"/>
      <c r="B92" s="10" t="s">
        <v>22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">
      <c r="A94" s="5"/>
      <c r="B94" s="10" t="s">
        <v>19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">
      <c r="A96" s="5"/>
      <c r="B96" s="10" t="s">
        <v>31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">
      <c r="A98" s="5"/>
      <c r="B98" s="10" t="s">
        <v>20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">
      <c r="A99" s="5"/>
      <c r="B99" s="11" t="s">
        <v>208</v>
      </c>
      <c r="C99" s="14"/>
      <c r="D99" s="14" t="s">
        <v>185</v>
      </c>
      <c r="E99" s="14" t="s">
        <v>186</v>
      </c>
      <c r="F99" s="37"/>
      <c r="G99" s="23">
        <v>108698.63</v>
      </c>
      <c r="H99" s="23">
        <v>0.01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">
      <c r="A100" s="5"/>
      <c r="B100" s="11" t="s">
        <v>5</v>
      </c>
      <c r="C100" s="13"/>
      <c r="D100" s="13"/>
      <c r="E100" s="13"/>
      <c r="F100" s="38"/>
      <c r="G100" s="23">
        <f>SUM($G$99)</f>
        <v>108698.63</v>
      </c>
      <c r="H100" s="23">
        <f>(G100/$O$2) *100</f>
        <v>5.7860230682696533E-3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">
      <c r="A101" s="5"/>
      <c r="B101" s="10" t="s">
        <v>34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ht="35.25" customHeight="1" x14ac:dyDescent="0.2">
      <c r="A102" s="5"/>
      <c r="B102" s="11" t="s">
        <v>5</v>
      </c>
      <c r="C102" s="13"/>
      <c r="D102" s="13"/>
      <c r="E102" s="13"/>
      <c r="F102" s="38"/>
      <c r="G102" s="23"/>
      <c r="H102" s="23">
        <f>(G102/$O$2) *100</f>
        <v>0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">
      <c r="A103" s="7"/>
      <c r="B103" s="10" t="s">
        <v>23</v>
      </c>
      <c r="C103" s="15"/>
      <c r="D103" s="15"/>
      <c r="E103" s="15"/>
      <c r="F103" s="39"/>
      <c r="G103" s="24">
        <f>G102+G100+G97+G95+G93+G91+G89+G87+G85+G82+G80+G78+G73+G71+G69+G67+G64+G62+G29+G27+G19</f>
        <v>1878641490.3199999</v>
      </c>
      <c r="H103" s="24">
        <v>100</v>
      </c>
      <c r="I103" s="7"/>
      <c r="J103" s="33">
        <v>1878641490.3199999</v>
      </c>
      <c r="K103" s="17">
        <f>ROUND(G103,2)-ROUND(J103,2)</f>
        <v>0</v>
      </c>
      <c r="L103" s="7"/>
      <c r="M103" s="7"/>
      <c r="N103" s="7"/>
      <c r="O103" s="7"/>
    </row>
    <row r="104" spans="1:15" ht="35.25" customHeight="1" x14ac:dyDescent="0.2"/>
    <row r="105" spans="1:15" ht="35.25" customHeight="1" x14ac:dyDescent="0.2"/>
    <row r="106" spans="1:15" ht="35.25" customHeight="1" x14ac:dyDescent="0.2"/>
    <row r="107" spans="1:15" ht="35.25" customHeight="1" x14ac:dyDescent="0.2"/>
    <row r="108" spans="1:15" ht="35.25" customHeight="1" x14ac:dyDescent="0.2"/>
    <row r="109" spans="1:15" ht="35.25" customHeight="1" x14ac:dyDescent="0.2"/>
    <row r="110" spans="1:15" ht="35.25" customHeight="1" x14ac:dyDescent="0.2"/>
    <row r="111" spans="1:15" ht="35.25" customHeight="1" x14ac:dyDescent="0.2"/>
    <row r="112" spans="1:15" ht="35.25" customHeight="1" x14ac:dyDescent="0.2"/>
    <row r="113" ht="35.25" customHeight="1" x14ac:dyDescent="0.2"/>
    <row r="114" ht="35.25" customHeight="1" x14ac:dyDescent="0.2"/>
    <row r="115" ht="35.25" customHeight="1" x14ac:dyDescent="0.2"/>
    <row r="116" ht="35.25" customHeight="1" x14ac:dyDescent="0.2"/>
    <row r="117" ht="35.25" customHeight="1" x14ac:dyDescent="0.2"/>
    <row r="118" ht="35.25" customHeight="1" x14ac:dyDescent="0.2"/>
    <row r="119" ht="35.25" customHeight="1" x14ac:dyDescent="0.2"/>
    <row r="120" ht="35.25" customHeight="1" x14ac:dyDescent="0.2"/>
    <row r="121" ht="35.25" customHeight="1" x14ac:dyDescent="0.2"/>
    <row r="122" ht="35.25" customHeight="1" x14ac:dyDescent="0.2"/>
    <row r="123" ht="35.25" customHeight="1" x14ac:dyDescent="0.2"/>
    <row r="124" ht="35.25" customHeight="1" x14ac:dyDescent="0.2"/>
    <row r="125" ht="35.25" customHeight="1" x14ac:dyDescent="0.2"/>
    <row r="126" ht="35.25" customHeight="1" x14ac:dyDescent="0.2"/>
    <row r="127" ht="35.25" customHeight="1" x14ac:dyDescent="0.2"/>
    <row r="128" ht="35.25" customHeight="1" x14ac:dyDescent="0.2"/>
    <row r="129" ht="35.25" customHeight="1" x14ac:dyDescent="0.2"/>
    <row r="130" ht="35.25" customHeight="1" x14ac:dyDescent="0.2"/>
    <row r="131" ht="35.25" customHeight="1" x14ac:dyDescent="0.2"/>
    <row r="132" ht="35.25" customHeight="1" x14ac:dyDescent="0.2"/>
    <row r="133" ht="35.25" customHeight="1" x14ac:dyDescent="0.2"/>
    <row r="134" ht="35.25" customHeight="1" x14ac:dyDescent="0.2"/>
    <row r="135" ht="35.25" customHeight="1" x14ac:dyDescent="0.2"/>
    <row r="136" ht="35.25" customHeight="1" x14ac:dyDescent="0.2"/>
    <row r="137" ht="35.25" customHeight="1" x14ac:dyDescent="0.2"/>
    <row r="138" ht="35.25" customHeight="1" x14ac:dyDescent="0.2"/>
    <row r="139" ht="35.25" customHeight="1" x14ac:dyDescent="0.2"/>
    <row r="140" ht="35.25" customHeight="1" x14ac:dyDescent="0.2"/>
    <row r="141" ht="35.25" customHeight="1" x14ac:dyDescent="0.2"/>
    <row r="142" ht="35.25" customHeight="1" x14ac:dyDescent="0.2"/>
    <row r="143" ht="35.25" customHeight="1" x14ac:dyDescent="0.2"/>
    <row r="144" ht="35.25" customHeight="1" x14ac:dyDescent="0.2"/>
    <row r="145" ht="35.25" customHeight="1" x14ac:dyDescent="0.2"/>
    <row r="146" ht="35.25" customHeight="1" x14ac:dyDescent="0.2"/>
    <row r="147" ht="35.25" customHeight="1" x14ac:dyDescent="0.2"/>
    <row r="148" ht="35.25" customHeight="1" x14ac:dyDescent="0.2"/>
    <row r="149" ht="35.25" customHeight="1" x14ac:dyDescent="0.2"/>
    <row r="150" ht="35.25" customHeight="1" x14ac:dyDescent="0.2"/>
    <row r="151" ht="35.25" customHeight="1" x14ac:dyDescent="0.2"/>
    <row r="152" ht="35.25" customHeight="1" x14ac:dyDescent="0.2"/>
    <row r="153" ht="35.25" customHeight="1" x14ac:dyDescent="0.2"/>
    <row r="154" ht="35.25" customHeight="1" x14ac:dyDescent="0.2"/>
    <row r="155" ht="35.25" customHeight="1" x14ac:dyDescent="0.2"/>
    <row r="156" ht="35.25" customHeight="1" x14ac:dyDescent="0.2"/>
    <row r="157" ht="35.25" customHeight="1" x14ac:dyDescent="0.2"/>
    <row r="158" ht="35.25" customHeight="1" x14ac:dyDescent="0.2"/>
    <row r="159" ht="35.25" customHeight="1" x14ac:dyDescent="0.2"/>
    <row r="160" ht="35.25" customHeight="1" x14ac:dyDescent="0.2"/>
    <row r="161" ht="35.25" customHeight="1" x14ac:dyDescent="0.2"/>
    <row r="162" ht="35.25" customHeight="1" x14ac:dyDescent="0.2"/>
    <row r="163" ht="35.25" customHeight="1" x14ac:dyDescent="0.2"/>
    <row r="164" ht="35.25" customHeight="1" x14ac:dyDescent="0.2"/>
    <row r="165" ht="35.25" customHeight="1" x14ac:dyDescent="0.2"/>
    <row r="166" ht="35.25" customHeight="1" x14ac:dyDescent="0.2"/>
    <row r="167" ht="35.25" customHeight="1" x14ac:dyDescent="0.2"/>
    <row r="168" ht="35.25" customHeight="1" x14ac:dyDescent="0.2"/>
    <row r="169" ht="35.25" customHeight="1" x14ac:dyDescent="0.2"/>
    <row r="170" ht="35.25" customHeight="1" x14ac:dyDescent="0.2"/>
    <row r="171" ht="35.25" customHeight="1" x14ac:dyDescent="0.2"/>
    <row r="172" ht="35.25" customHeight="1" x14ac:dyDescent="0.2"/>
    <row r="173" ht="35.25" customHeight="1" x14ac:dyDescent="0.2"/>
    <row r="174" ht="35.25" customHeight="1" x14ac:dyDescent="0.2"/>
    <row r="175" ht="35.25" customHeight="1" x14ac:dyDescent="0.2"/>
    <row r="176" ht="35.25" customHeight="1" x14ac:dyDescent="0.2"/>
    <row r="177" ht="35.25" customHeight="1" x14ac:dyDescent="0.2"/>
    <row r="178" ht="35.25" customHeight="1" x14ac:dyDescent="0.2"/>
    <row r="179" ht="35.25" customHeight="1" x14ac:dyDescent="0.2"/>
    <row r="180" ht="35.25" customHeight="1" x14ac:dyDescent="0.2"/>
    <row r="181" ht="35.25" customHeight="1" x14ac:dyDescent="0.2"/>
    <row r="182" ht="35.25" customHeight="1" x14ac:dyDescent="0.2"/>
    <row r="183" ht="35.25" customHeight="1" x14ac:dyDescent="0.2"/>
    <row r="184" ht="35.25" customHeight="1" x14ac:dyDescent="0.2"/>
    <row r="185" ht="35.25" customHeight="1" x14ac:dyDescent="0.2"/>
    <row r="186" ht="35.25" customHeight="1" x14ac:dyDescent="0.2"/>
    <row r="187" ht="35.25" customHeight="1" x14ac:dyDescent="0.2"/>
    <row r="188" ht="35.25" customHeight="1" x14ac:dyDescent="0.2"/>
    <row r="189" ht="35.25" customHeight="1" x14ac:dyDescent="0.2"/>
    <row r="190" ht="35.25" customHeight="1" x14ac:dyDescent="0.2"/>
    <row r="191" ht="35.25" customHeight="1" x14ac:dyDescent="0.2"/>
    <row r="192" ht="35.25" customHeight="1" x14ac:dyDescent="0.2"/>
    <row r="193" ht="35.25" customHeight="1" x14ac:dyDescent="0.2"/>
    <row r="194" ht="35.25" customHeight="1" x14ac:dyDescent="0.2"/>
    <row r="195" ht="35.25" customHeight="1" x14ac:dyDescent="0.2"/>
    <row r="196" ht="35.25" customHeight="1" x14ac:dyDescent="0.2"/>
    <row r="197" ht="35.25" customHeight="1" x14ac:dyDescent="0.2"/>
    <row r="198" ht="35.25" customHeight="1" x14ac:dyDescent="0.2"/>
    <row r="199" ht="35.25" customHeight="1" x14ac:dyDescent="0.2"/>
    <row r="200" ht="35.25" customHeight="1" x14ac:dyDescent="0.2"/>
    <row r="201" ht="35.25" customHeight="1" x14ac:dyDescent="0.2"/>
    <row r="202" ht="35.25" customHeight="1" x14ac:dyDescent="0.2"/>
    <row r="203" ht="35.25" customHeight="1" x14ac:dyDescent="0.2"/>
    <row r="204" ht="35.25" customHeight="1" x14ac:dyDescent="0.2"/>
    <row r="205" ht="35.25" customHeight="1" x14ac:dyDescent="0.2"/>
    <row r="206" ht="35.25" customHeight="1" x14ac:dyDescent="0.2"/>
    <row r="207" ht="35.25" customHeight="1" x14ac:dyDescent="0.2"/>
    <row r="208" ht="35.25" customHeight="1" x14ac:dyDescent="0.2"/>
    <row r="209" ht="35.25" customHeight="1" x14ac:dyDescent="0.2"/>
    <row r="210" ht="35.25" customHeight="1" x14ac:dyDescent="0.2"/>
    <row r="211" ht="35.25" customHeight="1" x14ac:dyDescent="0.2"/>
    <row r="212" ht="35.25" customHeight="1" x14ac:dyDescent="0.2"/>
    <row r="213" ht="35.25" customHeight="1" x14ac:dyDescent="0.2"/>
    <row r="214" ht="35.25" customHeight="1" x14ac:dyDescent="0.2"/>
    <row r="215" ht="35.25" customHeight="1" x14ac:dyDescent="0.2"/>
    <row r="216" ht="35.25" customHeight="1" x14ac:dyDescent="0.2"/>
    <row r="217" ht="35.25" customHeight="1" x14ac:dyDescent="0.2"/>
    <row r="218" ht="35.25" customHeight="1" x14ac:dyDescent="0.2"/>
    <row r="219" ht="35.25" customHeight="1" x14ac:dyDescent="0.2"/>
    <row r="220" ht="35.25" customHeight="1" x14ac:dyDescent="0.2"/>
    <row r="221" ht="35.25" customHeight="1" x14ac:dyDescent="0.2"/>
    <row r="222" ht="35.25" customHeight="1" x14ac:dyDescent="0.2"/>
    <row r="223" ht="35.25" customHeight="1" x14ac:dyDescent="0.2"/>
    <row r="224" ht="35.25" customHeight="1" x14ac:dyDescent="0.2"/>
    <row r="225" ht="35.25" customHeight="1" x14ac:dyDescent="0.2"/>
    <row r="226" ht="35.25" customHeight="1" x14ac:dyDescent="0.2"/>
    <row r="227" ht="35.25" customHeight="1" x14ac:dyDescent="0.2"/>
    <row r="228" ht="35.25" customHeight="1" x14ac:dyDescent="0.2"/>
    <row r="229" ht="35.25" customHeight="1" x14ac:dyDescent="0.2"/>
    <row r="230" ht="35.25" customHeight="1" x14ac:dyDescent="0.2"/>
    <row r="231" ht="35.25" customHeight="1" x14ac:dyDescent="0.2"/>
    <row r="232" ht="35.25" customHeight="1" x14ac:dyDescent="0.2"/>
    <row r="233" ht="35.25" customHeight="1" x14ac:dyDescent="0.2"/>
    <row r="234" ht="35.25" customHeight="1" x14ac:dyDescent="0.2"/>
    <row r="235" ht="35.25" customHeight="1" x14ac:dyDescent="0.2"/>
    <row r="236" ht="35.25" customHeight="1" x14ac:dyDescent="0.2"/>
    <row r="237" ht="35.25" customHeight="1" x14ac:dyDescent="0.2"/>
    <row r="238" ht="35.25" customHeight="1" x14ac:dyDescent="0.2"/>
    <row r="239" ht="35.25" customHeight="1" x14ac:dyDescent="0.2"/>
    <row r="240" ht="35.25" customHeight="1" x14ac:dyDescent="0.2"/>
    <row r="241" ht="35.25" customHeight="1" x14ac:dyDescent="0.2"/>
    <row r="242" ht="35.25" customHeight="1" x14ac:dyDescent="0.2"/>
    <row r="243" ht="35.25" customHeight="1" x14ac:dyDescent="0.2"/>
    <row r="244" ht="35.25" customHeight="1" x14ac:dyDescent="0.2"/>
    <row r="245" ht="35.25" customHeight="1" x14ac:dyDescent="0.2"/>
    <row r="246" ht="35.25" customHeight="1" x14ac:dyDescent="0.2"/>
    <row r="247" ht="35.25" customHeight="1" x14ac:dyDescent="0.2"/>
    <row r="248" ht="35.25" customHeight="1" x14ac:dyDescent="0.2"/>
    <row r="249" ht="35.25" customHeight="1" x14ac:dyDescent="0.2"/>
    <row r="250" ht="35.25" customHeight="1" x14ac:dyDescent="0.2"/>
    <row r="251" ht="35.25" customHeight="1" x14ac:dyDescent="0.2"/>
    <row r="252" ht="35.25" customHeight="1" x14ac:dyDescent="0.2"/>
    <row r="253" ht="35.25" customHeight="1" x14ac:dyDescent="0.2"/>
    <row r="254" ht="35.25" customHeight="1" x14ac:dyDescent="0.2"/>
    <row r="255" ht="35.25" customHeight="1" x14ac:dyDescent="0.2"/>
    <row r="256" ht="35.25" customHeight="1" x14ac:dyDescent="0.2"/>
    <row r="257" ht="35.25" customHeight="1" x14ac:dyDescent="0.2"/>
    <row r="258" ht="35.25" customHeight="1" x14ac:dyDescent="0.2"/>
    <row r="259" ht="35.25" customHeight="1" x14ac:dyDescent="0.2"/>
    <row r="260" ht="35.25" customHeight="1" x14ac:dyDescent="0.2"/>
    <row r="261" ht="35.25" customHeight="1" x14ac:dyDescent="0.2"/>
    <row r="262" ht="35.25" customHeight="1" x14ac:dyDescent="0.2"/>
    <row r="263" ht="35.25" customHeight="1" x14ac:dyDescent="0.2"/>
    <row r="264" ht="35.25" customHeight="1" x14ac:dyDescent="0.2"/>
    <row r="265" ht="35.25" customHeight="1" x14ac:dyDescent="0.2"/>
    <row r="266" ht="35.25" customHeight="1" x14ac:dyDescent="0.2"/>
    <row r="267" ht="35.25" customHeight="1" x14ac:dyDescent="0.2"/>
    <row r="268" ht="35.25" customHeight="1" x14ac:dyDescent="0.2"/>
    <row r="269" ht="35.25" customHeight="1" x14ac:dyDescent="0.2"/>
    <row r="270" ht="35.25" customHeight="1" x14ac:dyDescent="0.2"/>
    <row r="271" ht="35.25" customHeight="1" x14ac:dyDescent="0.2"/>
    <row r="272" ht="35.25" customHeight="1" x14ac:dyDescent="0.2"/>
    <row r="273" ht="35.25" customHeight="1" x14ac:dyDescent="0.2"/>
    <row r="274" ht="35.25" customHeight="1" x14ac:dyDescent="0.2"/>
    <row r="275" ht="35.25" customHeight="1" x14ac:dyDescent="0.2"/>
    <row r="276" ht="35.25" customHeight="1" x14ac:dyDescent="0.2"/>
    <row r="277" ht="35.25" customHeight="1" x14ac:dyDescent="0.2"/>
    <row r="278" ht="35.25" customHeight="1" x14ac:dyDescent="0.2"/>
    <row r="279" ht="35.25" customHeight="1" x14ac:dyDescent="0.2"/>
    <row r="280" ht="35.25" customHeight="1" x14ac:dyDescent="0.2"/>
    <row r="281" ht="35.25" customHeight="1" x14ac:dyDescent="0.2"/>
    <row r="282" ht="35.25" customHeight="1" x14ac:dyDescent="0.2"/>
    <row r="283" ht="35.25" customHeight="1" x14ac:dyDescent="0.2"/>
    <row r="284" ht="35.25" customHeight="1" x14ac:dyDescent="0.2"/>
    <row r="285" ht="35.25" customHeight="1" x14ac:dyDescent="0.2"/>
    <row r="286" ht="35.25" customHeight="1" x14ac:dyDescent="0.2"/>
    <row r="287" ht="35.25" customHeight="1" x14ac:dyDescent="0.2"/>
    <row r="288" ht="35.25" customHeight="1" x14ac:dyDescent="0.2"/>
    <row r="289" ht="35.25" customHeight="1" x14ac:dyDescent="0.2"/>
    <row r="290" ht="35.25" customHeight="1" x14ac:dyDescent="0.2"/>
    <row r="291" ht="35.25" customHeight="1" x14ac:dyDescent="0.2"/>
    <row r="292" ht="35.25" customHeight="1" x14ac:dyDescent="0.2"/>
    <row r="293" ht="35.25" customHeight="1" x14ac:dyDescent="0.2"/>
    <row r="294" ht="35.25" customHeight="1" x14ac:dyDescent="0.2"/>
    <row r="295" ht="35.25" customHeight="1" x14ac:dyDescent="0.2"/>
    <row r="296" ht="35.25" customHeight="1" x14ac:dyDescent="0.2"/>
    <row r="297" ht="35.25" customHeight="1" x14ac:dyDescent="0.2"/>
    <row r="298" ht="35.25" customHeight="1" x14ac:dyDescent="0.2"/>
    <row r="299" ht="35.25" customHeight="1" x14ac:dyDescent="0.2"/>
    <row r="300" ht="35.25" customHeight="1" x14ac:dyDescent="0.2"/>
    <row r="301" ht="35.25" customHeight="1" x14ac:dyDescent="0.2"/>
    <row r="302" ht="35.25" customHeight="1" x14ac:dyDescent="0.2"/>
    <row r="303" ht="35.25" customHeight="1" x14ac:dyDescent="0.2"/>
    <row r="304" ht="35.25" customHeight="1" x14ac:dyDescent="0.2"/>
    <row r="305" ht="35.25" customHeight="1" x14ac:dyDescent="0.2"/>
    <row r="306" ht="35.25" customHeight="1" x14ac:dyDescent="0.2"/>
    <row r="307" ht="35.25" customHeight="1" x14ac:dyDescent="0.2"/>
    <row r="308" ht="35.25" customHeight="1" x14ac:dyDescent="0.2"/>
    <row r="309" ht="35.25" customHeight="1" x14ac:dyDescent="0.2"/>
    <row r="310" ht="35.25" customHeight="1" x14ac:dyDescent="0.2"/>
    <row r="311" ht="35.25" customHeight="1" x14ac:dyDescent="0.2"/>
    <row r="312" ht="35.25" customHeight="1" x14ac:dyDescent="0.2"/>
    <row r="313" ht="35.25" customHeight="1" x14ac:dyDescent="0.2"/>
    <row r="314" ht="35.25" customHeight="1" x14ac:dyDescent="0.2"/>
    <row r="315" ht="35.25" customHeight="1" x14ac:dyDescent="0.2"/>
    <row r="316" ht="35.25" customHeight="1" x14ac:dyDescent="0.2"/>
    <row r="317" ht="35.25" customHeight="1" x14ac:dyDescent="0.2"/>
    <row r="318" ht="35.25" customHeight="1" x14ac:dyDescent="0.2"/>
    <row r="319" ht="35.25" customHeight="1" x14ac:dyDescent="0.2"/>
    <row r="320" ht="35.25" customHeight="1" x14ac:dyDescent="0.2"/>
    <row r="321" ht="35.25" customHeight="1" x14ac:dyDescent="0.2"/>
    <row r="322" ht="35.25" customHeight="1" x14ac:dyDescent="0.2"/>
    <row r="323" ht="35.25" customHeight="1" x14ac:dyDescent="0.2"/>
    <row r="324" ht="35.25" customHeight="1" x14ac:dyDescent="0.2"/>
    <row r="325" ht="35.25" customHeight="1" x14ac:dyDescent="0.2"/>
    <row r="326" ht="35.25" customHeight="1" x14ac:dyDescent="0.2"/>
    <row r="327" ht="35.25" customHeight="1" x14ac:dyDescent="0.2"/>
    <row r="328" ht="35.25" customHeight="1" x14ac:dyDescent="0.2"/>
    <row r="329" ht="35.25" customHeight="1" x14ac:dyDescent="0.2"/>
    <row r="330" ht="35.25" customHeight="1" x14ac:dyDescent="0.2"/>
    <row r="331" ht="35.25" customHeight="1" x14ac:dyDescent="0.2"/>
    <row r="332" ht="35.25" customHeight="1" x14ac:dyDescent="0.2"/>
    <row r="333" ht="35.25" customHeight="1" x14ac:dyDescent="0.2"/>
    <row r="334" ht="35.25" customHeight="1" x14ac:dyDescent="0.2"/>
    <row r="335" ht="35.25" customHeight="1" x14ac:dyDescent="0.2"/>
    <row r="336" ht="35.25" customHeight="1" x14ac:dyDescent="0.2"/>
    <row r="337" ht="35.25" customHeight="1" x14ac:dyDescent="0.2"/>
    <row r="338" ht="35.25" customHeight="1" x14ac:dyDescent="0.2"/>
    <row r="339" ht="35.25" customHeight="1" x14ac:dyDescent="0.2"/>
    <row r="340" ht="35.25" customHeight="1" x14ac:dyDescent="0.2"/>
    <row r="341" ht="35.25" customHeight="1" x14ac:dyDescent="0.2"/>
    <row r="342" ht="35.25" customHeight="1" x14ac:dyDescent="0.2"/>
    <row r="343" ht="35.25" customHeight="1" x14ac:dyDescent="0.2"/>
    <row r="344" ht="35.25" customHeight="1" x14ac:dyDescent="0.2"/>
    <row r="345" ht="35.25" customHeight="1" x14ac:dyDescent="0.2"/>
    <row r="346" ht="35.25" customHeight="1" x14ac:dyDescent="0.2"/>
    <row r="347" ht="35.25" customHeight="1" x14ac:dyDescent="0.2"/>
    <row r="348" ht="35.25" customHeight="1" x14ac:dyDescent="0.2"/>
    <row r="349" ht="35.25" customHeight="1" x14ac:dyDescent="0.2"/>
    <row r="350" ht="35.25" customHeight="1" x14ac:dyDescent="0.2"/>
    <row r="351" ht="35.25" customHeight="1" x14ac:dyDescent="0.2"/>
    <row r="352" ht="35.25" customHeight="1" x14ac:dyDescent="0.2"/>
    <row r="353" ht="35.25" customHeight="1" x14ac:dyDescent="0.2"/>
    <row r="354" ht="35.25" customHeight="1" x14ac:dyDescent="0.2"/>
    <row r="355" ht="35.25" customHeight="1" x14ac:dyDescent="0.2"/>
    <row r="356" ht="35.25" customHeight="1" x14ac:dyDescent="0.2"/>
    <row r="357" ht="35.25" customHeight="1" x14ac:dyDescent="0.2"/>
    <row r="358" ht="35.25" customHeight="1" x14ac:dyDescent="0.2"/>
    <row r="359" ht="35.25" customHeight="1" x14ac:dyDescent="0.2"/>
    <row r="360" ht="35.25" customHeight="1" x14ac:dyDescent="0.2"/>
    <row r="361" ht="35.25" customHeight="1" x14ac:dyDescent="0.2"/>
    <row r="362" ht="35.25" customHeight="1" x14ac:dyDescent="0.2"/>
    <row r="363" ht="35.25" customHeight="1" x14ac:dyDescent="0.2"/>
    <row r="364" ht="35.25" customHeight="1" x14ac:dyDescent="0.2"/>
    <row r="365" ht="35.25" customHeight="1" x14ac:dyDescent="0.2"/>
    <row r="366" ht="35.25" customHeight="1" x14ac:dyDescent="0.2"/>
    <row r="367" ht="35.25" customHeight="1" x14ac:dyDescent="0.2"/>
    <row r="368" ht="35.25" customHeight="1" x14ac:dyDescent="0.2"/>
    <row r="369" ht="35.25" customHeight="1" x14ac:dyDescent="0.2"/>
    <row r="370" ht="35.25" customHeight="1" x14ac:dyDescent="0.2"/>
    <row r="371" ht="35.25" customHeight="1" x14ac:dyDescent="0.2"/>
    <row r="372" ht="35.25" customHeight="1" x14ac:dyDescent="0.2"/>
    <row r="373" ht="35.25" customHeight="1" x14ac:dyDescent="0.2"/>
    <row r="374" ht="35.25" customHeight="1" x14ac:dyDescent="0.2"/>
    <row r="375" ht="35.25" customHeight="1" x14ac:dyDescent="0.2"/>
    <row r="376" ht="35.25" customHeight="1" x14ac:dyDescent="0.2"/>
    <row r="377" ht="35.25" customHeight="1" x14ac:dyDescent="0.2"/>
    <row r="378" ht="35.25" customHeight="1" x14ac:dyDescent="0.2"/>
    <row r="379" ht="35.25" customHeight="1" x14ac:dyDescent="0.2"/>
    <row r="380" ht="35.25" customHeight="1" x14ac:dyDescent="0.2"/>
    <row r="381" ht="35.25" customHeight="1" x14ac:dyDescent="0.2"/>
    <row r="382" ht="35.25" customHeight="1" x14ac:dyDescent="0.2"/>
    <row r="383" ht="35.25" customHeight="1" x14ac:dyDescent="0.2"/>
    <row r="384" ht="35.25" customHeight="1" x14ac:dyDescent="0.2"/>
    <row r="385" ht="35.25" customHeight="1" x14ac:dyDescent="0.2"/>
    <row r="386" ht="35.25" customHeight="1" x14ac:dyDescent="0.2"/>
    <row r="387" ht="35.25" customHeight="1" x14ac:dyDescent="0.2"/>
    <row r="388" ht="35.25" customHeight="1" x14ac:dyDescent="0.2"/>
    <row r="389" ht="35.25" customHeight="1" x14ac:dyDescent="0.2"/>
    <row r="390" ht="35.25" customHeight="1" x14ac:dyDescent="0.2"/>
    <row r="391" ht="35.25" customHeight="1" x14ac:dyDescent="0.2"/>
    <row r="392" ht="35.25" customHeight="1" x14ac:dyDescent="0.2"/>
    <row r="393" ht="35.25" customHeight="1" x14ac:dyDescent="0.2"/>
    <row r="394" ht="35.25" customHeight="1" x14ac:dyDescent="0.2"/>
    <row r="395" ht="35.25" customHeight="1" x14ac:dyDescent="0.2"/>
    <row r="396" ht="35.25" customHeight="1" x14ac:dyDescent="0.2"/>
    <row r="397" ht="35.25" customHeight="1" x14ac:dyDescent="0.2"/>
    <row r="398" ht="35.25" customHeight="1" x14ac:dyDescent="0.2"/>
    <row r="399" ht="35.25" customHeight="1" x14ac:dyDescent="0.2"/>
    <row r="400" ht="35.25" customHeight="1" x14ac:dyDescent="0.2"/>
    <row r="401" ht="35.25" customHeight="1" x14ac:dyDescent="0.2"/>
    <row r="402" ht="35.25" customHeight="1" x14ac:dyDescent="0.2"/>
    <row r="403" ht="35.25" customHeight="1" x14ac:dyDescent="0.2"/>
    <row r="404" ht="35.25" customHeight="1" x14ac:dyDescent="0.2"/>
    <row r="405" ht="35.25" customHeight="1" x14ac:dyDescent="0.2"/>
    <row r="406" ht="35.25" customHeight="1" x14ac:dyDescent="0.2"/>
    <row r="407" ht="35.25" customHeight="1" x14ac:dyDescent="0.2"/>
    <row r="408" ht="35.25" customHeight="1" x14ac:dyDescent="0.2"/>
    <row r="409" ht="35.25" customHeight="1" x14ac:dyDescent="0.2"/>
    <row r="410" ht="35.25" customHeight="1" x14ac:dyDescent="0.2"/>
    <row r="411" ht="35.25" customHeight="1" x14ac:dyDescent="0.2"/>
    <row r="412" ht="35.25" customHeight="1" x14ac:dyDescent="0.2"/>
    <row r="413" ht="35.25" customHeight="1" x14ac:dyDescent="0.2"/>
    <row r="414" ht="35.25" customHeight="1" x14ac:dyDescent="0.2"/>
    <row r="415" ht="35.25" customHeight="1" x14ac:dyDescent="0.2"/>
    <row r="416" ht="35.25" customHeight="1" x14ac:dyDescent="0.2"/>
    <row r="417" ht="35.25" customHeight="1" x14ac:dyDescent="0.2"/>
    <row r="418" ht="35.25" customHeight="1" x14ac:dyDescent="0.2"/>
    <row r="419" ht="35.25" customHeight="1" x14ac:dyDescent="0.2"/>
    <row r="420" ht="35.25" customHeight="1" x14ac:dyDescent="0.2"/>
    <row r="421" ht="35.25" customHeight="1" x14ac:dyDescent="0.2"/>
    <row r="422" ht="35.25" customHeight="1" x14ac:dyDescent="0.2"/>
    <row r="423" ht="35.25" customHeight="1" x14ac:dyDescent="0.2"/>
    <row r="424" ht="35.25" customHeight="1" x14ac:dyDescent="0.2"/>
    <row r="425" ht="35.25" customHeight="1" x14ac:dyDescent="0.2"/>
    <row r="426" ht="35.25" customHeight="1" x14ac:dyDescent="0.2"/>
    <row r="427" ht="35.25" customHeight="1" x14ac:dyDescent="0.2"/>
    <row r="428" ht="35.25" customHeight="1" x14ac:dyDescent="0.2"/>
    <row r="429" ht="35.25" customHeight="1" x14ac:dyDescent="0.2"/>
    <row r="430" ht="35.25" customHeight="1" x14ac:dyDescent="0.2"/>
    <row r="431" ht="35.25" customHeight="1" x14ac:dyDescent="0.2"/>
    <row r="432" ht="35.25" customHeight="1" x14ac:dyDescent="0.2"/>
    <row r="433" ht="35.25" customHeight="1" x14ac:dyDescent="0.2"/>
    <row r="434" ht="35.25" customHeight="1" x14ac:dyDescent="0.2"/>
    <row r="435" ht="35.25" customHeight="1" x14ac:dyDescent="0.2"/>
    <row r="436" ht="35.25" customHeight="1" x14ac:dyDescent="0.2"/>
    <row r="437" ht="35.25" customHeight="1" x14ac:dyDescent="0.2"/>
    <row r="438" ht="35.25" customHeight="1" x14ac:dyDescent="0.2"/>
    <row r="439" ht="35.25" customHeight="1" x14ac:dyDescent="0.2"/>
    <row r="440" ht="35.25" customHeight="1" x14ac:dyDescent="0.2"/>
    <row r="441" ht="35.25" customHeight="1" x14ac:dyDescent="0.2"/>
    <row r="442" ht="35.25" customHeight="1" x14ac:dyDescent="0.2"/>
    <row r="443" ht="35.25" customHeight="1" x14ac:dyDescent="0.2"/>
    <row r="444" ht="35.25" customHeight="1" x14ac:dyDescent="0.2"/>
    <row r="445" ht="35.25" customHeight="1" x14ac:dyDescent="0.2"/>
    <row r="446" ht="35.25" customHeight="1" x14ac:dyDescent="0.2"/>
    <row r="447" ht="35.25" customHeight="1" x14ac:dyDescent="0.2"/>
    <row r="448" ht="35.25" customHeight="1" x14ac:dyDescent="0.2"/>
    <row r="449" ht="35.25" customHeight="1" x14ac:dyDescent="0.2"/>
    <row r="450" ht="35.25" customHeight="1" x14ac:dyDescent="0.2"/>
    <row r="451" ht="35.25" customHeight="1" x14ac:dyDescent="0.2"/>
    <row r="452" ht="35.25" customHeight="1" x14ac:dyDescent="0.2"/>
    <row r="453" ht="35.25" customHeight="1" x14ac:dyDescent="0.2"/>
    <row r="454" ht="35.25" customHeight="1" x14ac:dyDescent="0.2"/>
    <row r="455" ht="35.25" customHeight="1" x14ac:dyDescent="0.2"/>
    <row r="456" ht="35.25" customHeight="1" x14ac:dyDescent="0.2"/>
    <row r="457" ht="35.25" customHeight="1" x14ac:dyDescent="0.2"/>
    <row r="458" ht="35.25" customHeight="1" x14ac:dyDescent="0.2"/>
    <row r="459" ht="35.25" customHeight="1" x14ac:dyDescent="0.2"/>
    <row r="460" ht="35.25" customHeight="1" x14ac:dyDescent="0.2"/>
    <row r="461" ht="35.25" customHeight="1" x14ac:dyDescent="0.2"/>
    <row r="462" ht="35.25" customHeight="1" x14ac:dyDescent="0.2"/>
    <row r="463" ht="35.25" customHeight="1" x14ac:dyDescent="0.2"/>
    <row r="464" ht="35.25" customHeight="1" x14ac:dyDescent="0.2"/>
    <row r="465" ht="35.25" customHeight="1" x14ac:dyDescent="0.2"/>
    <row r="466" ht="35.25" customHeight="1" x14ac:dyDescent="0.2"/>
    <row r="467" ht="35.25" customHeight="1" x14ac:dyDescent="0.2"/>
    <row r="468" ht="35.25" customHeight="1" x14ac:dyDescent="0.2"/>
    <row r="469" ht="35.25" customHeight="1" x14ac:dyDescent="0.2"/>
    <row r="470" ht="35.25" customHeight="1" x14ac:dyDescent="0.2"/>
    <row r="471" ht="35.25" customHeight="1" x14ac:dyDescent="0.2"/>
    <row r="472" ht="35.25" customHeight="1" x14ac:dyDescent="0.2"/>
    <row r="473" ht="35.25" customHeight="1" x14ac:dyDescent="0.2"/>
    <row r="474" ht="35.25" customHeight="1" x14ac:dyDescent="0.2"/>
    <row r="475" ht="35.25" customHeight="1" x14ac:dyDescent="0.2"/>
    <row r="476" ht="35.25" customHeight="1" x14ac:dyDescent="0.2"/>
    <row r="477" ht="35.25" customHeight="1" x14ac:dyDescent="0.2"/>
    <row r="478" ht="35.25" customHeight="1" x14ac:dyDescent="0.2"/>
    <row r="479" ht="35.25" customHeight="1" x14ac:dyDescent="0.2"/>
    <row r="480" ht="35.25" customHeight="1" x14ac:dyDescent="0.2"/>
    <row r="481" ht="35.25" customHeight="1" x14ac:dyDescent="0.2"/>
    <row r="482" ht="35.25" customHeight="1" x14ac:dyDescent="0.2"/>
    <row r="483" ht="35.25" customHeight="1" x14ac:dyDescent="0.2"/>
    <row r="484" ht="35.25" customHeight="1" x14ac:dyDescent="0.2"/>
    <row r="485" ht="35.25" customHeight="1" x14ac:dyDescent="0.2"/>
    <row r="486" ht="35.25" customHeight="1" x14ac:dyDescent="0.2"/>
    <row r="487" ht="35.25" customHeight="1" x14ac:dyDescent="0.2"/>
    <row r="488" ht="35.25" customHeight="1" x14ac:dyDescent="0.2"/>
    <row r="489" ht="35.25" customHeight="1" x14ac:dyDescent="0.2"/>
    <row r="490" ht="35.25" customHeight="1" x14ac:dyDescent="0.2"/>
    <row r="491" ht="35.25" customHeight="1" x14ac:dyDescent="0.2"/>
    <row r="492" ht="35.25" customHeight="1" x14ac:dyDescent="0.2"/>
    <row r="493" ht="35.25" customHeight="1" x14ac:dyDescent="0.2"/>
    <row r="494" ht="35.25" customHeight="1" x14ac:dyDescent="0.2"/>
    <row r="495" ht="35.25" customHeight="1" x14ac:dyDescent="0.2"/>
    <row r="496" ht="35.25" customHeight="1" x14ac:dyDescent="0.2"/>
    <row r="497" ht="35.25" customHeight="1" x14ac:dyDescent="0.2"/>
    <row r="498" ht="35.25" customHeight="1" x14ac:dyDescent="0.2"/>
    <row r="499" ht="35.25" customHeight="1" x14ac:dyDescent="0.2"/>
    <row r="500" ht="35.25" customHeight="1" x14ac:dyDescent="0.2"/>
    <row r="501" ht="35.25" customHeight="1" x14ac:dyDescent="0.2"/>
    <row r="502" ht="35.25" customHeight="1" x14ac:dyDescent="0.2"/>
    <row r="503" ht="35.25" customHeight="1" x14ac:dyDescent="0.2"/>
    <row r="504" ht="35.25" customHeight="1" x14ac:dyDescent="0.2"/>
    <row r="505" ht="35.25" customHeight="1" x14ac:dyDescent="0.2"/>
    <row r="506" ht="35.25" customHeight="1" x14ac:dyDescent="0.2"/>
    <row r="507" ht="35.25" customHeight="1" x14ac:dyDescent="0.2"/>
    <row r="508" ht="35.25" customHeight="1" x14ac:dyDescent="0.2"/>
    <row r="509" ht="35.25" customHeight="1" x14ac:dyDescent="0.2"/>
    <row r="510" ht="35.25" customHeight="1" x14ac:dyDescent="0.2"/>
    <row r="511" ht="35.25" customHeight="1" x14ac:dyDescent="0.2"/>
    <row r="512" ht="35.25" customHeight="1" x14ac:dyDescent="0.2"/>
    <row r="513" ht="35.25" customHeight="1" x14ac:dyDescent="0.2"/>
    <row r="514" ht="35.25" customHeight="1" x14ac:dyDescent="0.2"/>
    <row r="515" ht="35.25" customHeight="1" x14ac:dyDescent="0.2"/>
    <row r="516" ht="35.25" customHeight="1" x14ac:dyDescent="0.2"/>
    <row r="517" ht="35.25" customHeight="1" x14ac:dyDescent="0.2"/>
    <row r="518" ht="35.25" customHeight="1" x14ac:dyDescent="0.2"/>
    <row r="519" ht="35.25" customHeight="1" x14ac:dyDescent="0.2"/>
    <row r="520" ht="35.25" customHeight="1" x14ac:dyDescent="0.2"/>
    <row r="521" ht="35.25" customHeight="1" x14ac:dyDescent="0.2"/>
    <row r="522" ht="35.25" customHeight="1" x14ac:dyDescent="0.2"/>
    <row r="523" ht="35.25" customHeight="1" x14ac:dyDescent="0.2"/>
    <row r="524" ht="35.25" customHeight="1" x14ac:dyDescent="0.2"/>
    <row r="525" ht="35.25" customHeight="1" x14ac:dyDescent="0.2"/>
    <row r="526" ht="35.25" customHeight="1" x14ac:dyDescent="0.2"/>
    <row r="527" ht="35.25" customHeight="1" x14ac:dyDescent="0.2"/>
    <row r="528" ht="35.25" customHeight="1" x14ac:dyDescent="0.2"/>
    <row r="529" ht="35.25" customHeight="1" x14ac:dyDescent="0.2"/>
    <row r="530" ht="35.25" customHeight="1" x14ac:dyDescent="0.2"/>
    <row r="531" ht="35.25" customHeight="1" x14ac:dyDescent="0.2"/>
    <row r="532" ht="35.25" customHeight="1" x14ac:dyDescent="0.2"/>
    <row r="533" ht="35.25" customHeight="1" x14ac:dyDescent="0.2"/>
    <row r="534" ht="35.25" customHeight="1" x14ac:dyDescent="0.2"/>
    <row r="535" ht="35.25" customHeight="1" x14ac:dyDescent="0.2"/>
    <row r="536" ht="35.25" customHeight="1" x14ac:dyDescent="0.2"/>
    <row r="537" ht="35.25" customHeight="1" x14ac:dyDescent="0.2"/>
    <row r="538" ht="35.25" customHeight="1" x14ac:dyDescent="0.2"/>
    <row r="539" ht="35.25" customHeight="1" x14ac:dyDescent="0.2"/>
    <row r="540" ht="35.25" customHeight="1" x14ac:dyDescent="0.2"/>
    <row r="541" ht="35.25" customHeight="1" x14ac:dyDescent="0.2"/>
    <row r="542" ht="35.25" customHeight="1" x14ac:dyDescent="0.2"/>
    <row r="543" ht="35.25" customHeight="1" x14ac:dyDescent="0.2"/>
    <row r="544" ht="35.25" customHeight="1" x14ac:dyDescent="0.2"/>
    <row r="545" ht="35.25" customHeight="1" x14ac:dyDescent="0.2"/>
    <row r="546" ht="35.25" customHeight="1" x14ac:dyDescent="0.2"/>
    <row r="547" ht="35.25" customHeight="1" x14ac:dyDescent="0.2"/>
    <row r="548" ht="35.25" customHeight="1" x14ac:dyDescent="0.2"/>
    <row r="549" ht="35.25" customHeight="1" x14ac:dyDescent="0.2"/>
    <row r="550" ht="35.25" customHeight="1" x14ac:dyDescent="0.2"/>
    <row r="551" ht="35.25" customHeight="1" x14ac:dyDescent="0.2"/>
    <row r="552" ht="35.25" customHeight="1" x14ac:dyDescent="0.2"/>
    <row r="553" ht="35.25" customHeight="1" x14ac:dyDescent="0.2"/>
    <row r="554" ht="35.25" customHeight="1" x14ac:dyDescent="0.2"/>
    <row r="555" ht="35.25" customHeight="1" x14ac:dyDescent="0.2"/>
    <row r="556" ht="35.25" customHeight="1" x14ac:dyDescent="0.2"/>
    <row r="557" ht="35.25" customHeight="1" x14ac:dyDescent="0.2"/>
    <row r="558" ht="35.25" customHeight="1" x14ac:dyDescent="0.2"/>
    <row r="559" ht="35.25" customHeight="1" x14ac:dyDescent="0.2"/>
    <row r="560" ht="35.25" customHeight="1" x14ac:dyDescent="0.2"/>
    <row r="561" ht="35.25" customHeight="1" x14ac:dyDescent="0.2"/>
    <row r="562" ht="35.25" customHeight="1" x14ac:dyDescent="0.2"/>
    <row r="563" ht="35.25" customHeight="1" x14ac:dyDescent="0.2"/>
    <row r="564" ht="35.25" customHeight="1" x14ac:dyDescent="0.2"/>
    <row r="565" ht="35.25" customHeight="1" x14ac:dyDescent="0.2"/>
    <row r="566" ht="35.25" customHeight="1" x14ac:dyDescent="0.2"/>
    <row r="567" ht="35.25" customHeight="1" x14ac:dyDescent="0.2"/>
    <row r="568" ht="35.25" customHeight="1" x14ac:dyDescent="0.2"/>
    <row r="569" ht="35.25" customHeight="1" x14ac:dyDescent="0.2"/>
    <row r="570" ht="35.25" customHeight="1" x14ac:dyDescent="0.2"/>
    <row r="571" ht="35.25" customHeight="1" x14ac:dyDescent="0.2"/>
    <row r="572" ht="35.25" customHeight="1" x14ac:dyDescent="0.2"/>
    <row r="573" ht="35.25" customHeight="1" x14ac:dyDescent="0.2"/>
    <row r="574" ht="35.25" customHeight="1" x14ac:dyDescent="0.2"/>
    <row r="575" ht="35.25" customHeight="1" x14ac:dyDescent="0.2"/>
    <row r="576" ht="35.25" customHeight="1" x14ac:dyDescent="0.2"/>
    <row r="577" ht="35.25" customHeight="1" x14ac:dyDescent="0.2"/>
    <row r="578" ht="35.25" customHeight="1" x14ac:dyDescent="0.2"/>
    <row r="579" ht="35.25" customHeight="1" x14ac:dyDescent="0.2"/>
    <row r="580" ht="35.25" customHeight="1" x14ac:dyDescent="0.2"/>
    <row r="581" ht="35.25" customHeight="1" x14ac:dyDescent="0.2"/>
    <row r="582" ht="35.25" customHeight="1" x14ac:dyDescent="0.2"/>
    <row r="583" ht="35.25" customHeight="1" x14ac:dyDescent="0.2"/>
    <row r="584" ht="35.25" customHeight="1" x14ac:dyDescent="0.2"/>
    <row r="585" ht="35.25" customHeight="1" x14ac:dyDescent="0.2"/>
    <row r="586" ht="35.25" customHeight="1" x14ac:dyDescent="0.2"/>
    <row r="587" ht="35.25" customHeight="1" x14ac:dyDescent="0.2"/>
    <row r="588" ht="35.25" customHeight="1" x14ac:dyDescent="0.2"/>
    <row r="589" ht="35.25" customHeight="1" x14ac:dyDescent="0.2"/>
    <row r="590" ht="35.25" customHeight="1" x14ac:dyDescent="0.2"/>
    <row r="591" ht="35.25" customHeight="1" x14ac:dyDescent="0.2"/>
    <row r="592" ht="35.25" customHeight="1" x14ac:dyDescent="0.2"/>
    <row r="593" ht="35.25" customHeight="1" x14ac:dyDescent="0.2"/>
    <row r="594" ht="35.25" customHeight="1" x14ac:dyDescent="0.2"/>
    <row r="595" ht="35.25" customHeight="1" x14ac:dyDescent="0.2"/>
    <row r="596" ht="35.25" customHeight="1" x14ac:dyDescent="0.2"/>
    <row r="597" ht="35.25" customHeight="1" x14ac:dyDescent="0.2"/>
    <row r="598" ht="35.25" customHeight="1" x14ac:dyDescent="0.2"/>
    <row r="599" ht="35.25" customHeight="1" x14ac:dyDescent="0.2"/>
    <row r="600" ht="35.25" customHeight="1" x14ac:dyDescent="0.2"/>
    <row r="601" ht="35.25" customHeight="1" x14ac:dyDescent="0.2"/>
    <row r="602" ht="35.25" customHeight="1" x14ac:dyDescent="0.2"/>
    <row r="603" ht="35.25" customHeight="1" x14ac:dyDescent="0.2"/>
    <row r="604" ht="35.25" customHeight="1" x14ac:dyDescent="0.2"/>
    <row r="605" ht="35.25" customHeight="1" x14ac:dyDescent="0.2"/>
    <row r="606" ht="35.25" customHeight="1" x14ac:dyDescent="0.2"/>
    <row r="607" ht="35.25" customHeight="1" x14ac:dyDescent="0.2"/>
    <row r="608" ht="35.25" customHeight="1" x14ac:dyDescent="0.2"/>
    <row r="609" ht="35.25" customHeight="1" x14ac:dyDescent="0.2"/>
    <row r="610" ht="35.25" customHeight="1" x14ac:dyDescent="0.2"/>
    <row r="611" ht="35.25" customHeight="1" x14ac:dyDescent="0.2"/>
    <row r="612" ht="35.25" customHeight="1" x14ac:dyDescent="0.2"/>
    <row r="613" ht="35.25" customHeight="1" x14ac:dyDescent="0.2"/>
    <row r="614" ht="35.25" customHeight="1" x14ac:dyDescent="0.2"/>
    <row r="615" ht="35.25" customHeight="1" x14ac:dyDescent="0.2"/>
    <row r="616" ht="35.25" customHeight="1" x14ac:dyDescent="0.2"/>
    <row r="617" ht="35.25" customHeight="1" x14ac:dyDescent="0.2"/>
    <row r="618" ht="35.25" customHeight="1" x14ac:dyDescent="0.2"/>
    <row r="619" ht="35.25" customHeight="1" x14ac:dyDescent="0.2"/>
    <row r="620" ht="35.25" customHeight="1" x14ac:dyDescent="0.2"/>
    <row r="621" ht="35.25" customHeight="1" x14ac:dyDescent="0.2"/>
    <row r="622" ht="35.25" customHeight="1" x14ac:dyDescent="0.2"/>
    <row r="623" ht="35.25" customHeight="1" x14ac:dyDescent="0.2"/>
    <row r="624" ht="35.25" customHeight="1" x14ac:dyDescent="0.2"/>
    <row r="625" ht="35.25" customHeight="1" x14ac:dyDescent="0.2"/>
    <row r="626" ht="35.25" customHeight="1" x14ac:dyDescent="0.2"/>
    <row r="627" ht="35.25" customHeight="1" x14ac:dyDescent="0.2"/>
    <row r="628" ht="35.25" customHeight="1" x14ac:dyDescent="0.2"/>
    <row r="629" ht="35.25" customHeight="1" x14ac:dyDescent="0.2"/>
    <row r="630" ht="35.25" customHeight="1" x14ac:dyDescent="0.2"/>
    <row r="631" ht="35.25" customHeight="1" x14ac:dyDescent="0.2"/>
    <row r="632" ht="35.25" customHeight="1" x14ac:dyDescent="0.2"/>
    <row r="633" ht="35.25" customHeight="1" x14ac:dyDescent="0.2"/>
    <row r="634" ht="35.25" customHeight="1" x14ac:dyDescent="0.2"/>
    <row r="635" ht="35.25" customHeight="1" x14ac:dyDescent="0.2"/>
    <row r="636" ht="35.25" customHeight="1" x14ac:dyDescent="0.2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Оглуздина Маргарита Рудольфовна</dc:creator>
  <cp:lastModifiedBy>vvin</cp:lastModifiedBy>
  <cp:lastPrinted>2018-07-12T14:19:43Z</cp:lastPrinted>
  <dcterms:created xsi:type="dcterms:W3CDTF">2013-06-06T06:49:48Z</dcterms:created>
  <dcterms:modified xsi:type="dcterms:W3CDTF">2022-11-28T06:42:12Z</dcterms:modified>
</cp:coreProperties>
</file>