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2-08-29_портфели 5175-У\"/>
    </mc:Choice>
  </mc:AlternateContent>
  <xr:revisionPtr revIDLastSave="0" documentId="8_{5F1869EB-9BE9-4FAF-ABE9-79F7C73D4340}" xr6:coauthVersionLast="36" xr6:coauthVersionMax="36" xr10:uidLastSave="{00000000-0000-0000-0000-000000000000}"/>
  <bookViews>
    <workbookView xWindow="0" yWindow="96" windowWidth="19428" windowHeight="11028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портфеля'!$A$7:$O$22</definedName>
    <definedName name="Report07">'Состав портфеля'!$A$24:$O$30</definedName>
    <definedName name="Report08">'Состав портфеля'!$A$32:$O$32</definedName>
    <definedName name="Report09">'Состав портфеля'!$A$34:$O$70</definedName>
    <definedName name="Report10">'Состав портфеля'!$A$72:$O$72</definedName>
    <definedName name="Report11">'Состав портфеля'!$A$74:$O$75</definedName>
    <definedName name="Report12">'Состав портфеля'!$A$77:$O$77</definedName>
    <definedName name="Report13">'Состав портфеля'!$A$79:$O$79</definedName>
    <definedName name="Report14">'Состав портфеля'!$A$81:$O$81</definedName>
    <definedName name="Report15">'Состав портфеля'!$A$83:$O$86</definedName>
    <definedName name="Report16">'Состав портфеля'!$A$88:$O$88</definedName>
    <definedName name="Report17">'Состав портфеля'!$A$90:$O$90</definedName>
    <definedName name="Report18">'Состав портфеля'!$A$92:$O$93</definedName>
    <definedName name="Report19">'Состав портфеля'!$A$95:$O$95</definedName>
    <definedName name="Report20">'Состав портфеля'!$A$97:$O$97</definedName>
    <definedName name="Report21">'Состав портфеля'!$A$99:$O$99</definedName>
    <definedName name="Report22">'Состав портфеля'!$A$101:$O$101</definedName>
    <definedName name="Report23">'Состав портфеля'!$A$103:$O$103</definedName>
    <definedName name="Report24">'Состав портфеля'!$A$105:$O$105</definedName>
    <definedName name="Report25">'Состав портфеля'!$A$107:$O$108</definedName>
    <definedName name="Report26">'Состав портфеля'!$A$110:$O$110</definedName>
    <definedName name="Report27">'Состав портфеля'!$A$111:$K$111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08" i="12" l="1"/>
  <c r="G93" i="12"/>
  <c r="G86" i="12"/>
  <c r="G75" i="12"/>
  <c r="G111" i="12" s="1"/>
  <c r="K111" i="12" s="1"/>
  <c r="G70" i="12"/>
  <c r="G30" i="12"/>
  <c r="G22" i="12"/>
  <c r="B5" i="9"/>
  <c r="B3" i="12" l="1"/>
  <c r="O1" i="12" l="1"/>
  <c r="O2" i="12" l="1"/>
  <c r="H110" i="12" s="1"/>
  <c r="H105" i="12" l="1"/>
  <c r="H108" i="12"/>
  <c r="H101" i="12"/>
  <c r="H103" i="12"/>
  <c r="H97" i="12"/>
  <c r="H99" i="12"/>
  <c r="H93" i="12"/>
  <c r="H95" i="12"/>
  <c r="H88" i="12"/>
  <c r="H90" i="12"/>
  <c r="H81" i="12"/>
  <c r="H86" i="12"/>
  <c r="H77" i="12"/>
  <c r="H79" i="12"/>
  <c r="H72" i="12"/>
  <c r="H75" i="12"/>
  <c r="H32" i="12"/>
  <c r="H70" i="12"/>
  <c r="H22" i="12"/>
  <c r="H30" i="12"/>
  <c r="B2" i="12"/>
</calcChain>
</file>

<file path=xl/sharedStrings.xml><?xml version="1.0" encoding="utf-8"?>
<sst xmlns="http://schemas.openxmlformats.org/spreadsheetml/2006/main" count="314" uniqueCount="233">
  <si>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</si>
  <si>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</si>
  <si>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</si>
  <si>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</si>
  <si>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</si>
  <si>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</si>
  <si>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</si>
  <si>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</si>
  <si>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</si>
  <si>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</si>
  <si>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</si>
  <si>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</si>
  <si>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</si>
  <si>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</si>
  <si>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</si>
  <si>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</si>
  <si>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</si>
  <si>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</si>
  <si>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</si>
  <si>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</si>
  <si>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</si>
  <si>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</si>
  <si>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</si>
  <si>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</si>
  <si>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</si>
  <si>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</si>
  <si>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</si>
  <si>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</si>
  <si>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</si>
  <si>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</si>
  <si>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</si>
  <si>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</si>
  <si>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</si>
  <si>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</si>
  <si>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</si>
  <si>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SPECDEP\sd1423</t>
  </si>
  <si>
    <t>Курбетьева Анастасия Олеговна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</si>
  <si>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</si>
  <si>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</si>
  <si>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</si>
  <si>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</si>
  <si>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</si>
  <si>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</si>
  <si>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30.06.2022</t>
  </si>
  <si>
    <t>Report28</t>
  </si>
  <si>
    <t>Акционерное общество "Негосударственный пенсионный фонд "Авиаполис"</t>
  </si>
  <si>
    <t>Report29</t>
  </si>
  <si>
    <t>26207RMFS</t>
  </si>
  <si>
    <t>RU000A0JS3W6</t>
  </si>
  <si>
    <t>Министерство финансов Российской Федерации</t>
  </si>
  <si>
    <t>1037739085636</t>
  </si>
  <si>
    <t>26212RMFS</t>
  </si>
  <si>
    <t>RU000A0JTK38</t>
  </si>
  <si>
    <t>26222RMFS</t>
  </si>
  <si>
    <t>RU000A0JXQF2</t>
  </si>
  <si>
    <t>26223RMFS</t>
  </si>
  <si>
    <t>RU000A0ZYU88</t>
  </si>
  <si>
    <t>26225RMFS</t>
  </si>
  <si>
    <t>RU000A0ZYUB7</t>
  </si>
  <si>
    <t>26226RMFS</t>
  </si>
  <si>
    <t>RU000A0ZZYW2</t>
  </si>
  <si>
    <t>26227RMFS</t>
  </si>
  <si>
    <t>RU000A1007F4</t>
  </si>
  <si>
    <t>26228RMFS</t>
  </si>
  <si>
    <t>RU000A100A82</t>
  </si>
  <si>
    <t>26229RMFS</t>
  </si>
  <si>
    <t>RU000A100EG3</t>
  </si>
  <si>
    <t>26232RMFS</t>
  </si>
  <si>
    <t>RU000A1014N4</t>
  </si>
  <si>
    <t>26234RMFS</t>
  </si>
  <si>
    <t>RU000A101QE0</t>
  </si>
  <si>
    <t>26235RMFS</t>
  </si>
  <si>
    <t>RU000A1028E3</t>
  </si>
  <si>
    <t>26236RMFS</t>
  </si>
  <si>
    <t>RU000A102BT8</t>
  </si>
  <si>
    <t>26237RMFS</t>
  </si>
  <si>
    <t>RU000A1038Z7</t>
  </si>
  <si>
    <t>26240RMFS</t>
  </si>
  <si>
    <t>RU000A103BR0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</si>
  <si>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</si>
  <si>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</si>
  <si>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</si>
  <si>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</si>
  <si>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</si>
  <si>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</si>
  <si>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</si>
  <si>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</si>
  <si>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</si>
  <si>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</si>
  <si>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</si>
  <si>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</si>
  <si>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RU35012SAM0</t>
  </si>
  <si>
    <t>RU000A0JWM56</t>
  </si>
  <si>
    <t>Министерство управления финансами Самарской области</t>
  </si>
  <si>
    <t>1026300972444</t>
  </si>
  <si>
    <t>RU35014KNA0</t>
  </si>
  <si>
    <t>RU000A0ZYFB8</t>
  </si>
  <si>
    <t>министерство финансов Красноярского края</t>
  </si>
  <si>
    <t>1052460087008</t>
  </si>
  <si>
    <t>4B02-01-00146-A-003P</t>
  </si>
  <si>
    <t>RU000A101137</t>
  </si>
  <si>
    <t>Публичное акционерное общество "Газпром нефть"</t>
  </si>
  <si>
    <t>1025501701686</t>
  </si>
  <si>
    <t>4B02-01-00207-A-001P</t>
  </si>
  <si>
    <t>RU000A0JWV89</t>
  </si>
  <si>
    <t>Публичное акционерное общество "Акрон"</t>
  </si>
  <si>
    <t>1025300786610</t>
  </si>
  <si>
    <t>4B02-01-16643-A-002P</t>
  </si>
  <si>
    <t>RU000A104V75</t>
  </si>
  <si>
    <t>акционерное общество "Почта России"</t>
  </si>
  <si>
    <t>1197746000000</t>
  </si>
  <si>
    <t>4B02-01-50069-A-001P</t>
  </si>
  <si>
    <t>RU000A103YP6</t>
  </si>
  <si>
    <t>Акционерное общество "СГ-транс"</t>
  </si>
  <si>
    <t>1047740000021</t>
  </si>
  <si>
    <t>4B02-02-16643-A-002P</t>
  </si>
  <si>
    <t>RU000A104W17</t>
  </si>
  <si>
    <t>4B02-02-17174-H</t>
  </si>
  <si>
    <t>RU000A101WH1</t>
  </si>
  <si>
    <t>Акционерное общество "ГИДРОМАШСЕРВИС"</t>
  </si>
  <si>
    <t>1027739083580</t>
  </si>
  <si>
    <t>4B02-02-60525-P-002P</t>
  </si>
  <si>
    <t>RU000A101MC3</t>
  </si>
  <si>
    <t>Публичное акционерное общество "Магнит"</t>
  </si>
  <si>
    <t>1032304945947</t>
  </si>
  <si>
    <t>4B02-03-00822-J-001P</t>
  </si>
  <si>
    <t>RU000A0ZYC98</t>
  </si>
  <si>
    <t>Публичное акционерное общество "МегаФон"</t>
  </si>
  <si>
    <t>1027809169585</t>
  </si>
  <si>
    <t>4B02-03-00963-B-001P</t>
  </si>
  <si>
    <t>RU000A101MB5</t>
  </si>
  <si>
    <t>Публичное акционерное общество "Совкомбанк"</t>
  </si>
  <si>
    <t>1144400000425</t>
  </si>
  <si>
    <t>4B02-03-60525-P-002P</t>
  </si>
  <si>
    <t>RU000A101PJ1</t>
  </si>
  <si>
    <t>4B02-03-65134-D</t>
  </si>
  <si>
    <t>RU000A103DS4</t>
  </si>
  <si>
    <t>Публичное акционерное общество "СИБУР Холдинг"</t>
  </si>
  <si>
    <t>1057747421247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</si>
  <si>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</si>
  <si>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</si>
  <si>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</si>
  <si>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</si>
  <si>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</si>
  <si>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</si>
  <si>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</si>
  <si>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</si>
  <si>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4B02-04-31153-H-001P</t>
  </si>
  <si>
    <t>RU000A100LS3</t>
  </si>
  <si>
    <t>Акционерное общество "Минерально-химическая компания "ЕвроХим"</t>
  </si>
  <si>
    <t>1027700002659</t>
  </si>
  <si>
    <t>4B02-04-36420-R-001P</t>
  </si>
  <si>
    <t>RU000A101R33</t>
  </si>
  <si>
    <t>Общество с ограниченной ответственностью "Лента"</t>
  </si>
  <si>
    <t>1037832048605</t>
  </si>
  <si>
    <t>4B02-04-87154-H-002P</t>
  </si>
  <si>
    <t>RU000A104UA4</t>
  </si>
  <si>
    <t>Публичное акционерное общество Группа компаний "Сегежа"</t>
  </si>
  <si>
    <t>1207700498279</t>
  </si>
  <si>
    <t>4B02-05-00182-A-001P</t>
  </si>
  <si>
    <t>RU000A101WB4</t>
  </si>
  <si>
    <t>Акционерное общество "Челябинский трубопрокатный завод"</t>
  </si>
  <si>
    <t>1027402694186</t>
  </si>
  <si>
    <t>4B02-05-60525-P-003P</t>
  </si>
  <si>
    <t>RU000A1018X4</t>
  </si>
  <si>
    <t>4B02-06-00146-A-001P</t>
  </si>
  <si>
    <t>RU000A0ZYXV9</t>
  </si>
  <si>
    <t>4B02-06-00182-A-001P</t>
  </si>
  <si>
    <t>RU000A102F85</t>
  </si>
  <si>
    <t>4B02-07-32432-H</t>
  </si>
  <si>
    <t>RU000A0JW1P8</t>
  </si>
  <si>
    <t>акционерное общество "Государственная транспортная лизинговая компания"</t>
  </si>
  <si>
    <t>1027739407189</t>
  </si>
  <si>
    <t>4B02-07-65045-D-001P</t>
  </si>
  <si>
    <t>RU000A0ZZ9R4</t>
  </si>
  <si>
    <t>открытое акционерное общество "Российские железные дороги"</t>
  </si>
  <si>
    <t>1037739877295</t>
  </si>
  <si>
    <t>4B02-08-00124-A-002P</t>
  </si>
  <si>
    <t>RU000A104VS4</t>
  </si>
  <si>
    <t>ПУБЛИЧНОЕ АКЦИОНЕРНОЕ ОБЩЕСТВО "РОСТЕЛЕКОМ"</t>
  </si>
  <si>
    <t>1027700198767</t>
  </si>
  <si>
    <t>4B02-12-01669-A-001P</t>
  </si>
  <si>
    <t>RU000A101012</t>
  </si>
  <si>
    <t>Публичное акционерное общество "Акционерная финансовая корпорация "Система"</t>
  </si>
  <si>
    <t>1027700003891</t>
  </si>
  <si>
    <t>4B02-14-02209-B-001P</t>
  </si>
  <si>
    <t>RU000A102R73</t>
  </si>
  <si>
    <t>Публичное акционерное общество Банк "Финансовая Корпорация Открытие"</t>
  </si>
  <si>
    <t>1027739019208</t>
  </si>
  <si>
    <t>4B02-15-32432-H-001P</t>
  </si>
  <si>
    <t>RU000A100Z91</t>
  </si>
  <si>
    <t>4B02-16-01669-A-001P</t>
  </si>
  <si>
    <t>RU000A102FS1</t>
  </si>
  <si>
    <t>4B02-19-01669-A-001P</t>
  </si>
  <si>
    <t>RU000A102SX4</t>
  </si>
  <si>
    <t>4B02-20-01669-A-001P</t>
  </si>
  <si>
    <t>RU000A103372</t>
  </si>
  <si>
    <t>4B02-20-04715-A-001P</t>
  </si>
  <si>
    <t>RU000A104SU6</t>
  </si>
  <si>
    <t>Публичное акционерное общество "Мобильные ТелеСистемы"</t>
  </si>
  <si>
    <t>1027700149124</t>
  </si>
  <si>
    <t>4B02-21-01669-A-001P</t>
  </si>
  <si>
    <t>RU000A103C95</t>
  </si>
  <si>
    <t>4B02-481-01481-B-001P</t>
  </si>
  <si>
    <t>RU000A103KG4</t>
  </si>
  <si>
    <t>Публичное акционерное общество "Сбербанк России"</t>
  </si>
  <si>
    <t>1027700132195</t>
  </si>
  <si>
    <t>4B020603349B001P</t>
  </si>
  <si>
    <t>RU000A0ZZPZ3</t>
  </si>
  <si>
    <t>Акционерное общество "Российский Сельскохозяйственный банк"</t>
  </si>
  <si>
    <t>1027700342890</t>
  </si>
  <si>
    <t>4B021501326B</t>
  </si>
  <si>
    <t>RU000A0JV0U1</t>
  </si>
  <si>
    <t>АКЦИОНЕРНОЕ ОБЩЕСТВО "АЛЬФА-БАНК"</t>
  </si>
  <si>
    <t>1027700067328</t>
  </si>
  <si>
    <t>4B022001326B</t>
  </si>
  <si>
    <t>RU000A0JXRV7</t>
  </si>
  <si>
    <t>4B024001326B</t>
  </si>
  <si>
    <t>RU000A0ZYU21</t>
  </si>
  <si>
    <t>Рентный закрытый паевой инвестиционный фонд "Рацио-Рентный"</t>
  </si>
  <si>
    <t>2452</t>
  </si>
  <si>
    <t>Акционерное общество "Управляющая компания "Рацио-капитал"</t>
  </si>
  <si>
    <t>1037725001027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</si>
  <si>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</si>
  <si>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</si>
  <si>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ПАО Сбербанк, 467702, 15.05.1997</t>
  </si>
  <si>
    <t>Филиал "Центральный" Банка ВТБ (ПАО), 184928/1303, 21.09.2020</t>
  </si>
  <si>
    <t>Филиал "Центральный" Банка ВТБ (публичное акционерное общество) в г. Москве</t>
  </si>
  <si>
    <t>1027739609391</t>
  </si>
  <si>
    <t>ООО БРОКЕРСКАЯ КОМПАНИЯ ПЛАТФОРМА, 1002479, 20.11.2018</t>
  </si>
  <si>
    <t>ОБЩЕСТВО С ОГРАНИЧЕННОЙ ОТВЕТСТВЕННОСТЬЮ БРОКЕРСКАЯ КОМПАНИЯ ПЛАТФОРМА</t>
  </si>
  <si>
    <t>1087746377113</t>
  </si>
  <si>
    <t>ПАО Сбербанк, 01869855 (Подтв. №9038/1869/000375 от 20.06.2022),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</si>
</sst>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44742</v>
      </c>
      <c r="G6" s="3">
        <v>44742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1127211904.6500001</v>
      </c>
      <c r="C7">
        <v>84714107.409999996</v>
      </c>
      <c r="D7">
        <v>650468018.75</v>
      </c>
      <c r="F7">
        <v>9428211.5399999991</v>
      </c>
      <c r="H7">
        <v>20496276.18</v>
      </c>
      <c r="I7">
        <v>0</v>
      </c>
      <c r="M7">
        <v>56401.41</v>
      </c>
      <c r="N7">
        <v>204</v>
      </c>
    </row>
    <row r="8" spans="1:14" x14ac:dyDescent="0.25">
      <c r="A8" t="s">
        <v>41</v>
      </c>
      <c r="B8">
        <v>1892374919.9400001</v>
      </c>
    </row>
    <row r="9" spans="1:14" x14ac:dyDescent="0.25">
      <c r="A9" t="s">
        <v>42</v>
      </c>
      <c r="B9" s="2" t="s">
        <v>43</v>
      </c>
      <c r="C9">
        <v>1892374919.9400001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1892374919.9400001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topLeftCell="A106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44742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30.06.2022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1892374919.9400001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9100</v>
      </c>
      <c r="G7" s="23">
        <v>9113468</v>
      </c>
      <c r="H7" s="23">
        <v>0.48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76528</v>
      </c>
      <c r="G8" s="23">
        <v>69227438.349999994</v>
      </c>
      <c r="H8" s="23">
        <v>3.66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30444</v>
      </c>
      <c r="G9" s="23">
        <v>28840514.52</v>
      </c>
      <c r="H9" s="23">
        <v>1.52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26930</v>
      </c>
      <c r="G10" s="23">
        <v>25792746.100000001</v>
      </c>
      <c r="H10" s="23">
        <v>1.36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159850</v>
      </c>
      <c r="G11" s="23">
        <v>133545084</v>
      </c>
      <c r="H11" s="23">
        <v>7.06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26321</v>
      </c>
      <c r="G12" s="23">
        <v>24847024</v>
      </c>
      <c r="H12" s="23">
        <v>1.31</v>
      </c>
      <c r="J12" s="31"/>
      <c r="K12" s="31"/>
    </row>
    <row r="13" spans="1:15" s="5" customFormat="1" ht="35.25" customHeight="1" x14ac:dyDescent="0.25">
      <c r="B13" s="11" t="s">
        <v>61</v>
      </c>
      <c r="C13" s="14" t="s">
        <v>62</v>
      </c>
      <c r="D13" s="14" t="s">
        <v>49</v>
      </c>
      <c r="E13" s="14" t="s">
        <v>50</v>
      </c>
      <c r="F13" s="37">
        <v>58297</v>
      </c>
      <c r="G13" s="23">
        <v>56996976.899999999</v>
      </c>
      <c r="H13" s="23">
        <v>3.01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49</v>
      </c>
      <c r="E14" s="14" t="s">
        <v>50</v>
      </c>
      <c r="F14" s="37">
        <v>28800</v>
      </c>
      <c r="G14" s="23">
        <v>25899552</v>
      </c>
      <c r="H14" s="23">
        <v>1.37</v>
      </c>
      <c r="J14" s="31"/>
      <c r="K14" s="31"/>
    </row>
    <row r="15" spans="1:15" s="5" customFormat="1" ht="35.25" customHeight="1" x14ac:dyDescent="0.25">
      <c r="B15" s="11" t="s">
        <v>65</v>
      </c>
      <c r="C15" s="14" t="s">
        <v>66</v>
      </c>
      <c r="D15" s="14" t="s">
        <v>49</v>
      </c>
      <c r="E15" s="14" t="s">
        <v>50</v>
      </c>
      <c r="F15" s="37">
        <v>8567</v>
      </c>
      <c r="G15" s="23">
        <v>7893805.1399999997</v>
      </c>
      <c r="H15" s="23">
        <v>0.42</v>
      </c>
      <c r="J15" s="31"/>
      <c r="K15" s="31"/>
    </row>
    <row r="16" spans="1:15" s="5" customFormat="1" ht="35.25" customHeight="1" x14ac:dyDescent="0.25">
      <c r="B16" s="11" t="s">
        <v>67</v>
      </c>
      <c r="C16" s="14" t="s">
        <v>68</v>
      </c>
      <c r="D16" s="14" t="s">
        <v>49</v>
      </c>
      <c r="E16" s="14" t="s">
        <v>50</v>
      </c>
      <c r="F16" s="37">
        <v>223931</v>
      </c>
      <c r="G16" s="23">
        <v>188767283.91999999</v>
      </c>
      <c r="H16" s="23">
        <v>9.98</v>
      </c>
      <c r="J16" s="31"/>
      <c r="K16" s="31"/>
    </row>
    <row r="17" spans="1:15" s="5" customFormat="1" ht="35.25" customHeight="1" x14ac:dyDescent="0.25">
      <c r="B17" s="11" t="s">
        <v>69</v>
      </c>
      <c r="C17" s="14" t="s">
        <v>70</v>
      </c>
      <c r="D17" s="14" t="s">
        <v>49</v>
      </c>
      <c r="E17" s="14" t="s">
        <v>50</v>
      </c>
      <c r="F17" s="37">
        <v>215676</v>
      </c>
      <c r="G17" s="23">
        <v>186553269.72</v>
      </c>
      <c r="H17" s="23">
        <v>9.86</v>
      </c>
      <c r="J17" s="31"/>
      <c r="K17" s="31"/>
    </row>
    <row r="18" spans="1:15" s="5" customFormat="1" ht="35.25" customHeight="1" x14ac:dyDescent="0.25">
      <c r="B18" s="11" t="s">
        <v>71</v>
      </c>
      <c r="C18" s="14" t="s">
        <v>72</v>
      </c>
      <c r="D18" s="14" t="s">
        <v>49</v>
      </c>
      <c r="E18" s="14" t="s">
        <v>50</v>
      </c>
      <c r="F18" s="37">
        <v>46900</v>
      </c>
      <c r="G18" s="23">
        <v>37327710</v>
      </c>
      <c r="H18" s="23">
        <v>1.97</v>
      </c>
      <c r="J18" s="31"/>
      <c r="K18" s="31"/>
    </row>
    <row r="19" spans="1:15" s="5" customFormat="1" ht="35.25" customHeight="1" x14ac:dyDescent="0.25">
      <c r="B19" s="11" t="s">
        <v>73</v>
      </c>
      <c r="C19" s="14" t="s">
        <v>74</v>
      </c>
      <c r="D19" s="14" t="s">
        <v>49</v>
      </c>
      <c r="E19" s="14" t="s">
        <v>50</v>
      </c>
      <c r="F19" s="37">
        <v>84400</v>
      </c>
      <c r="G19" s="23">
        <v>69494928</v>
      </c>
      <c r="H19" s="23">
        <v>3.67</v>
      </c>
      <c r="J19" s="31"/>
      <c r="K19" s="31"/>
    </row>
    <row r="20" spans="1:15" s="5" customFormat="1" ht="35.25" customHeight="1" x14ac:dyDescent="0.25">
      <c r="B20" s="11" t="s">
        <v>75</v>
      </c>
      <c r="C20" s="14" t="s">
        <v>76</v>
      </c>
      <c r="D20" s="14" t="s">
        <v>49</v>
      </c>
      <c r="E20" s="14" t="s">
        <v>50</v>
      </c>
      <c r="F20" s="37">
        <v>220800</v>
      </c>
      <c r="G20" s="23">
        <v>190062432</v>
      </c>
      <c r="H20" s="23">
        <v>10.039999999999999</v>
      </c>
      <c r="J20" s="31"/>
      <c r="K20" s="31"/>
    </row>
    <row r="21" spans="1:15" s="5" customFormat="1" ht="35.25" customHeight="1" x14ac:dyDescent="0.25">
      <c r="B21" s="11" t="s">
        <v>77</v>
      </c>
      <c r="C21" s="14" t="s">
        <v>78</v>
      </c>
      <c r="D21" s="14" t="s">
        <v>49</v>
      </c>
      <c r="E21" s="14" t="s">
        <v>50</v>
      </c>
      <c r="F21" s="37">
        <v>88200</v>
      </c>
      <c r="G21" s="23">
        <v>72849672</v>
      </c>
      <c r="H21" s="23">
        <v>3.85</v>
      </c>
      <c r="J21" s="31"/>
      <c r="K21" s="31"/>
    </row>
    <row r="22" spans="1:15" s="5" customFormat="1" ht="35.25" customHeight="1" x14ac:dyDescent="0.25">
      <c r="B22" s="11" t="s">
        <v>5</v>
      </c>
      <c r="C22" s="13"/>
      <c r="D22" s="13"/>
      <c r="E22" s="13"/>
      <c r="F22" s="38"/>
      <c r="G22" s="23">
        <f>SUM($G$7:$G$21)</f>
        <v>1127211904.6500001</v>
      </c>
      <c r="H22" s="23">
        <f>(G22/$O$2) *100</f>
        <v>59.565992593356697</v>
      </c>
      <c r="J22" s="31"/>
      <c r="K22" s="31"/>
    </row>
    <row r="23" spans="1:15" s="5" customFormat="1" ht="35.25" customHeight="1" x14ac:dyDescent="0.25">
      <c r="A23" s="7"/>
      <c r="B23" s="10" t="s">
        <v>8</v>
      </c>
      <c r="C23" s="15"/>
      <c r="D23" s="15"/>
      <c r="E23" s="15"/>
      <c r="F23" s="39"/>
      <c r="G23" s="24"/>
      <c r="H23" s="27"/>
      <c r="I23" s="7"/>
      <c r="J23" s="32"/>
      <c r="K23" s="32"/>
      <c r="L23" s="7"/>
      <c r="M23" s="7"/>
      <c r="N23" s="7"/>
      <c r="O23" s="7"/>
    </row>
    <row r="24" spans="1:15" s="5" customFormat="1" ht="35.25" customHeight="1" x14ac:dyDescent="0.25">
      <c r="B24" s="11" t="s">
        <v>79</v>
      </c>
      <c r="C24" s="14" t="s">
        <v>80</v>
      </c>
      <c r="D24" s="14" t="s">
        <v>81</v>
      </c>
      <c r="E24" s="14" t="s">
        <v>82</v>
      </c>
      <c r="F24" s="37">
        <v>10560</v>
      </c>
      <c r="G24" s="23">
        <v>9938860.8000000007</v>
      </c>
      <c r="H24" s="23">
        <v>0.53</v>
      </c>
      <c r="J24" s="31"/>
      <c r="K24" s="31"/>
    </row>
    <row r="25" spans="1:15" s="5" customFormat="1" ht="35.25" customHeight="1" x14ac:dyDescent="0.25">
      <c r="B25" s="11" t="s">
        <v>83</v>
      </c>
      <c r="C25" s="14" t="s">
        <v>84</v>
      </c>
      <c r="D25" s="14" t="s">
        <v>81</v>
      </c>
      <c r="E25" s="14" t="s">
        <v>82</v>
      </c>
      <c r="F25" s="37">
        <v>35000</v>
      </c>
      <c r="G25" s="23">
        <v>32491990.649999999</v>
      </c>
      <c r="H25" s="23">
        <v>1.72</v>
      </c>
      <c r="J25" s="31"/>
      <c r="K25" s="31"/>
    </row>
    <row r="26" spans="1:15" s="5" customFormat="1" ht="35.25" customHeight="1" x14ac:dyDescent="0.25">
      <c r="B26" s="11" t="s">
        <v>85</v>
      </c>
      <c r="C26" s="14" t="s">
        <v>86</v>
      </c>
      <c r="D26" s="14" t="s">
        <v>87</v>
      </c>
      <c r="E26" s="14" t="s">
        <v>88</v>
      </c>
      <c r="F26" s="37">
        <v>18800</v>
      </c>
      <c r="G26" s="23">
        <v>17895532</v>
      </c>
      <c r="H26" s="23">
        <v>0.95</v>
      </c>
      <c r="J26" s="31"/>
      <c r="K26" s="31"/>
    </row>
    <row r="27" spans="1:15" s="5" customFormat="1" ht="35.25" customHeight="1" x14ac:dyDescent="0.25">
      <c r="B27" s="11" t="s">
        <v>89</v>
      </c>
      <c r="C27" s="14" t="s">
        <v>90</v>
      </c>
      <c r="D27" s="14" t="s">
        <v>87</v>
      </c>
      <c r="E27" s="14" t="s">
        <v>88</v>
      </c>
      <c r="F27" s="37">
        <v>21750</v>
      </c>
      <c r="G27" s="23">
        <v>19410352.5</v>
      </c>
      <c r="H27" s="23">
        <v>1.03</v>
      </c>
      <c r="J27" s="31"/>
      <c r="K27" s="31"/>
    </row>
    <row r="28" spans="1:15" s="5" customFormat="1" ht="35.25" customHeight="1" x14ac:dyDescent="0.25">
      <c r="B28" s="11" t="s">
        <v>91</v>
      </c>
      <c r="C28" s="14" t="s">
        <v>92</v>
      </c>
      <c r="D28" s="14" t="s">
        <v>93</v>
      </c>
      <c r="E28" s="14" t="s">
        <v>94</v>
      </c>
      <c r="F28" s="37">
        <v>4229</v>
      </c>
      <c r="G28" s="23">
        <v>3153311.56</v>
      </c>
      <c r="H28" s="23">
        <v>0.17</v>
      </c>
      <c r="J28" s="31"/>
      <c r="K28" s="31"/>
    </row>
    <row r="29" spans="1:15" s="5" customFormat="1" ht="35.25" customHeight="1" x14ac:dyDescent="0.25">
      <c r="B29" s="11" t="s">
        <v>95</v>
      </c>
      <c r="C29" s="14" t="s">
        <v>96</v>
      </c>
      <c r="D29" s="14" t="s">
        <v>97</v>
      </c>
      <c r="E29" s="14" t="s">
        <v>98</v>
      </c>
      <c r="F29" s="37">
        <v>2000</v>
      </c>
      <c r="G29" s="23">
        <v>1824059.9</v>
      </c>
      <c r="H29" s="23">
        <v>0.1</v>
      </c>
      <c r="J29" s="31"/>
      <c r="K29" s="31"/>
    </row>
    <row r="30" spans="1:15" s="5" customFormat="1" ht="35.25" customHeight="1" x14ac:dyDescent="0.25">
      <c r="B30" s="11" t="s">
        <v>5</v>
      </c>
      <c r="C30" s="13"/>
      <c r="D30" s="13"/>
      <c r="E30" s="13"/>
      <c r="F30" s="38"/>
      <c r="G30" s="23">
        <f>SUM($G$24:$G$29)</f>
        <v>84714107.410000011</v>
      </c>
      <c r="H30" s="23">
        <f>(G30/$O$2) *100</f>
        <v>4.4766027343400836</v>
      </c>
      <c r="J30" s="31"/>
      <c r="K30" s="31"/>
    </row>
    <row r="31" spans="1:15" s="5" customFormat="1" ht="35.25" customHeight="1" x14ac:dyDescent="0.25">
      <c r="B31" s="12" t="s">
        <v>15</v>
      </c>
      <c r="C31" s="13"/>
      <c r="D31" s="13"/>
      <c r="E31" s="13"/>
      <c r="F31" s="38"/>
      <c r="G31" s="23"/>
      <c r="H31" s="28"/>
      <c r="J31" s="31"/>
      <c r="K31" s="31"/>
    </row>
    <row r="32" spans="1:15" s="5" customFormat="1" ht="35.25" customHeight="1" x14ac:dyDescent="0.25">
      <c r="B32" s="11" t="s">
        <v>5</v>
      </c>
      <c r="C32" s="13"/>
      <c r="D32" s="13"/>
      <c r="E32" s="13"/>
      <c r="F32" s="38"/>
      <c r="G32" s="23"/>
      <c r="H32" s="23">
        <f>(G32/$O$2) *100</f>
        <v>0</v>
      </c>
      <c r="J32" s="31"/>
      <c r="K32" s="31"/>
    </row>
    <row r="33" spans="2:11" s="5" customFormat="1" ht="35.25" customHeight="1" x14ac:dyDescent="0.25">
      <c r="B33" s="10" t="s">
        <v>16</v>
      </c>
      <c r="C33" s="13"/>
      <c r="D33" s="13"/>
      <c r="E33" s="13"/>
      <c r="F33" s="38"/>
      <c r="G33" s="23"/>
      <c r="H33" s="28"/>
      <c r="J33" s="31"/>
      <c r="K33" s="31"/>
    </row>
    <row r="34" spans="2:11" s="5" customFormat="1" ht="35.25" customHeight="1" x14ac:dyDescent="0.25">
      <c r="B34" s="11" t="s">
        <v>99</v>
      </c>
      <c r="C34" s="14" t="s">
        <v>100</v>
      </c>
      <c r="D34" s="14" t="s">
        <v>101</v>
      </c>
      <c r="E34" s="14" t="s">
        <v>102</v>
      </c>
      <c r="F34" s="37">
        <v>33441</v>
      </c>
      <c r="G34" s="23">
        <v>31336557.870000001</v>
      </c>
      <c r="H34" s="23">
        <v>1.66</v>
      </c>
      <c r="J34" s="31"/>
      <c r="K34" s="31"/>
    </row>
    <row r="35" spans="2:11" s="5" customFormat="1" ht="35.25" customHeight="1" x14ac:dyDescent="0.25">
      <c r="B35" s="11" t="s">
        <v>103</v>
      </c>
      <c r="C35" s="14" t="s">
        <v>104</v>
      </c>
      <c r="D35" s="14" t="s">
        <v>105</v>
      </c>
      <c r="E35" s="14" t="s">
        <v>106</v>
      </c>
      <c r="F35" s="37">
        <v>20000</v>
      </c>
      <c r="G35" s="23">
        <v>19817287.600000001</v>
      </c>
      <c r="H35" s="23">
        <v>1.05</v>
      </c>
      <c r="J35" s="31"/>
      <c r="K35" s="31"/>
    </row>
    <row r="36" spans="2:11" s="5" customFormat="1" ht="35.25" customHeight="1" x14ac:dyDescent="0.25">
      <c r="B36" s="11" t="s">
        <v>107</v>
      </c>
      <c r="C36" s="14" t="s">
        <v>108</v>
      </c>
      <c r="D36" s="14" t="s">
        <v>109</v>
      </c>
      <c r="E36" s="14" t="s">
        <v>110</v>
      </c>
      <c r="F36" s="37">
        <v>19000</v>
      </c>
      <c r="G36" s="23">
        <v>19130530</v>
      </c>
      <c r="H36" s="23">
        <v>1.01</v>
      </c>
      <c r="J36" s="31"/>
      <c r="K36" s="31"/>
    </row>
    <row r="37" spans="2:11" s="5" customFormat="1" ht="35.25" customHeight="1" x14ac:dyDescent="0.25">
      <c r="B37" s="11" t="s">
        <v>111</v>
      </c>
      <c r="C37" s="14" t="s">
        <v>112</v>
      </c>
      <c r="D37" s="14" t="s">
        <v>113</v>
      </c>
      <c r="E37" s="14" t="s">
        <v>114</v>
      </c>
      <c r="F37" s="37">
        <v>879</v>
      </c>
      <c r="G37" s="23">
        <v>777914.3</v>
      </c>
      <c r="H37" s="23">
        <v>0.04</v>
      </c>
      <c r="J37" s="31"/>
      <c r="K37" s="31"/>
    </row>
    <row r="38" spans="2:11" s="5" customFormat="1" ht="35.25" customHeight="1" x14ac:dyDescent="0.25">
      <c r="B38" s="11" t="s">
        <v>115</v>
      </c>
      <c r="C38" s="14" t="s">
        <v>116</v>
      </c>
      <c r="D38" s="14" t="s">
        <v>109</v>
      </c>
      <c r="E38" s="14" t="s">
        <v>110</v>
      </c>
      <c r="F38" s="37">
        <v>87000</v>
      </c>
      <c r="G38" s="23">
        <v>87217500</v>
      </c>
      <c r="H38" s="23">
        <v>4.6100000000000003</v>
      </c>
      <c r="J38" s="31"/>
      <c r="K38" s="31"/>
    </row>
    <row r="39" spans="2:11" s="5" customFormat="1" ht="35.25" customHeight="1" x14ac:dyDescent="0.25">
      <c r="B39" s="11" t="s">
        <v>117</v>
      </c>
      <c r="C39" s="14" t="s">
        <v>118</v>
      </c>
      <c r="D39" s="14" t="s">
        <v>119</v>
      </c>
      <c r="E39" s="14" t="s">
        <v>120</v>
      </c>
      <c r="F39" s="37">
        <v>21000</v>
      </c>
      <c r="G39" s="23">
        <v>20625360</v>
      </c>
      <c r="H39" s="23">
        <v>1.0900000000000001</v>
      </c>
      <c r="J39" s="31"/>
      <c r="K39" s="31"/>
    </row>
    <row r="40" spans="2:11" s="5" customFormat="1" ht="35.25" customHeight="1" x14ac:dyDescent="0.25">
      <c r="B40" s="11" t="s">
        <v>121</v>
      </c>
      <c r="C40" s="14" t="s">
        <v>122</v>
      </c>
      <c r="D40" s="14" t="s">
        <v>123</v>
      </c>
      <c r="E40" s="14" t="s">
        <v>124</v>
      </c>
      <c r="F40" s="37">
        <v>5670</v>
      </c>
      <c r="G40" s="23">
        <v>5526832.5</v>
      </c>
      <c r="H40" s="23">
        <v>0.28999999999999998</v>
      </c>
      <c r="J40" s="31"/>
      <c r="K40" s="31"/>
    </row>
    <row r="41" spans="2:11" s="5" customFormat="1" ht="35.25" customHeight="1" x14ac:dyDescent="0.25">
      <c r="B41" s="11" t="s">
        <v>125</v>
      </c>
      <c r="C41" s="14" t="s">
        <v>126</v>
      </c>
      <c r="D41" s="14" t="s">
        <v>127</v>
      </c>
      <c r="E41" s="14" t="s">
        <v>128</v>
      </c>
      <c r="F41" s="37">
        <v>5890</v>
      </c>
      <c r="G41" s="23">
        <v>5907139.9000000004</v>
      </c>
      <c r="H41" s="23">
        <v>0.31</v>
      </c>
      <c r="J41" s="31"/>
      <c r="K41" s="31"/>
    </row>
    <row r="42" spans="2:11" s="5" customFormat="1" ht="35.25" customHeight="1" x14ac:dyDescent="0.25">
      <c r="B42" s="11" t="s">
        <v>129</v>
      </c>
      <c r="C42" s="14" t="s">
        <v>130</v>
      </c>
      <c r="D42" s="14" t="s">
        <v>131</v>
      </c>
      <c r="E42" s="14" t="s">
        <v>132</v>
      </c>
      <c r="F42" s="37">
        <v>947</v>
      </c>
      <c r="G42" s="23">
        <v>928599.79</v>
      </c>
      <c r="H42" s="23">
        <v>0.05</v>
      </c>
      <c r="J42" s="31"/>
      <c r="K42" s="31"/>
    </row>
    <row r="43" spans="2:11" s="5" customFormat="1" ht="35.25" customHeight="1" x14ac:dyDescent="0.25">
      <c r="B43" s="11" t="s">
        <v>133</v>
      </c>
      <c r="C43" s="14" t="s">
        <v>134</v>
      </c>
      <c r="D43" s="14" t="s">
        <v>123</v>
      </c>
      <c r="E43" s="14" t="s">
        <v>124</v>
      </c>
      <c r="F43" s="37">
        <v>19477</v>
      </c>
      <c r="G43" s="23">
        <v>18614753.210000001</v>
      </c>
      <c r="H43" s="23">
        <v>0.98</v>
      </c>
      <c r="J43" s="31"/>
      <c r="K43" s="31"/>
    </row>
    <row r="44" spans="2:11" s="5" customFormat="1" ht="35.25" customHeight="1" x14ac:dyDescent="0.25">
      <c r="B44" s="11" t="s">
        <v>135</v>
      </c>
      <c r="C44" s="14" t="s">
        <v>136</v>
      </c>
      <c r="D44" s="14" t="s">
        <v>137</v>
      </c>
      <c r="E44" s="14" t="s">
        <v>138</v>
      </c>
      <c r="F44" s="37">
        <v>549</v>
      </c>
      <c r="G44" s="23">
        <v>470838.87</v>
      </c>
      <c r="H44" s="23">
        <v>0.02</v>
      </c>
      <c r="J44" s="31"/>
      <c r="K44" s="31"/>
    </row>
    <row r="45" spans="2:11" s="5" customFormat="1" ht="35.25" customHeight="1" x14ac:dyDescent="0.25">
      <c r="B45" s="11" t="s">
        <v>139</v>
      </c>
      <c r="C45" s="14" t="s">
        <v>140</v>
      </c>
      <c r="D45" s="14" t="s">
        <v>141</v>
      </c>
      <c r="E45" s="14" t="s">
        <v>142</v>
      </c>
      <c r="F45" s="37">
        <v>51456</v>
      </c>
      <c r="G45" s="23">
        <v>51133370.880000003</v>
      </c>
      <c r="H45" s="23">
        <v>2.7</v>
      </c>
      <c r="J45" s="31"/>
      <c r="K45" s="31"/>
    </row>
    <row r="46" spans="2:11" s="5" customFormat="1" ht="35.25" customHeight="1" x14ac:dyDescent="0.25">
      <c r="B46" s="11" t="s">
        <v>143</v>
      </c>
      <c r="C46" s="14" t="s">
        <v>144</v>
      </c>
      <c r="D46" s="14" t="s">
        <v>145</v>
      </c>
      <c r="E46" s="14" t="s">
        <v>146</v>
      </c>
      <c r="F46" s="37">
        <v>43450</v>
      </c>
      <c r="G46" s="23">
        <v>43522561.5</v>
      </c>
      <c r="H46" s="23">
        <v>2.2999999999999998</v>
      </c>
      <c r="J46" s="31"/>
      <c r="K46" s="31"/>
    </row>
    <row r="47" spans="2:11" s="5" customFormat="1" ht="35.25" customHeight="1" x14ac:dyDescent="0.25">
      <c r="B47" s="11" t="s">
        <v>147</v>
      </c>
      <c r="C47" s="14" t="s">
        <v>148</v>
      </c>
      <c r="D47" s="14" t="s">
        <v>149</v>
      </c>
      <c r="E47" s="14" t="s">
        <v>150</v>
      </c>
      <c r="F47" s="37">
        <v>4702</v>
      </c>
      <c r="G47" s="23">
        <v>4756825.32</v>
      </c>
      <c r="H47" s="23">
        <v>0.25</v>
      </c>
      <c r="J47" s="31"/>
      <c r="K47" s="31"/>
    </row>
    <row r="48" spans="2:11" s="5" customFormat="1" ht="35.25" customHeight="1" x14ac:dyDescent="0.25">
      <c r="B48" s="11" t="s">
        <v>151</v>
      </c>
      <c r="C48" s="14" t="s">
        <v>152</v>
      </c>
      <c r="D48" s="14" t="s">
        <v>153</v>
      </c>
      <c r="E48" s="14" t="s">
        <v>154</v>
      </c>
      <c r="F48" s="37">
        <v>887</v>
      </c>
      <c r="G48" s="23">
        <v>849045.27</v>
      </c>
      <c r="H48" s="23">
        <v>0.04</v>
      </c>
      <c r="J48" s="31"/>
      <c r="K48" s="31"/>
    </row>
    <row r="49" spans="2:11" s="5" customFormat="1" ht="35.25" customHeight="1" x14ac:dyDescent="0.25">
      <c r="B49" s="11" t="s">
        <v>155</v>
      </c>
      <c r="C49" s="14" t="s">
        <v>156</v>
      </c>
      <c r="D49" s="14" t="s">
        <v>157</v>
      </c>
      <c r="E49" s="14" t="s">
        <v>158</v>
      </c>
      <c r="F49" s="37">
        <v>9800</v>
      </c>
      <c r="G49" s="23">
        <v>9671032</v>
      </c>
      <c r="H49" s="23">
        <v>0.51</v>
      </c>
      <c r="J49" s="31"/>
      <c r="K49" s="31"/>
    </row>
    <row r="50" spans="2:11" s="5" customFormat="1" ht="35.25" customHeight="1" x14ac:dyDescent="0.25">
      <c r="B50" s="11" t="s">
        <v>159</v>
      </c>
      <c r="C50" s="14" t="s">
        <v>160</v>
      </c>
      <c r="D50" s="14" t="s">
        <v>161</v>
      </c>
      <c r="E50" s="14" t="s">
        <v>162</v>
      </c>
      <c r="F50" s="37">
        <v>35000</v>
      </c>
      <c r="G50" s="23">
        <v>33260850</v>
      </c>
      <c r="H50" s="23">
        <v>1.76</v>
      </c>
      <c r="J50" s="31"/>
      <c r="K50" s="31"/>
    </row>
    <row r="51" spans="2:11" s="5" customFormat="1" ht="35.25" customHeight="1" x14ac:dyDescent="0.25">
      <c r="B51" s="11" t="s">
        <v>163</v>
      </c>
      <c r="C51" s="14" t="s">
        <v>164</v>
      </c>
      <c r="D51" s="14" t="s">
        <v>123</v>
      </c>
      <c r="E51" s="14" t="s">
        <v>124</v>
      </c>
      <c r="F51" s="37">
        <v>2335</v>
      </c>
      <c r="G51" s="23">
        <v>2272818.9500000002</v>
      </c>
      <c r="H51" s="23">
        <v>0.12</v>
      </c>
      <c r="J51" s="31"/>
      <c r="K51" s="31"/>
    </row>
    <row r="52" spans="2:11" s="5" customFormat="1" ht="35.25" customHeight="1" x14ac:dyDescent="0.25">
      <c r="B52" s="11" t="s">
        <v>165</v>
      </c>
      <c r="C52" s="14" t="s">
        <v>166</v>
      </c>
      <c r="D52" s="14" t="s">
        <v>101</v>
      </c>
      <c r="E52" s="14" t="s">
        <v>102</v>
      </c>
      <c r="F52" s="37">
        <v>16077</v>
      </c>
      <c r="G52" s="23">
        <v>15502890.33</v>
      </c>
      <c r="H52" s="23">
        <v>0.82</v>
      </c>
      <c r="J52" s="31"/>
      <c r="K52" s="31"/>
    </row>
    <row r="53" spans="2:11" s="5" customFormat="1" ht="35.25" customHeight="1" x14ac:dyDescent="0.25">
      <c r="B53" s="11" t="s">
        <v>167</v>
      </c>
      <c r="C53" s="14" t="s">
        <v>168</v>
      </c>
      <c r="D53" s="14" t="s">
        <v>161</v>
      </c>
      <c r="E53" s="14" t="s">
        <v>162</v>
      </c>
      <c r="F53" s="37">
        <v>67969</v>
      </c>
      <c r="G53" s="23">
        <v>59512976.710000001</v>
      </c>
      <c r="H53" s="23">
        <v>3.14</v>
      </c>
      <c r="J53" s="31"/>
      <c r="K53" s="31"/>
    </row>
    <row r="54" spans="2:11" s="5" customFormat="1" ht="35.25" customHeight="1" x14ac:dyDescent="0.25">
      <c r="B54" s="11" t="s">
        <v>169</v>
      </c>
      <c r="C54" s="14" t="s">
        <v>170</v>
      </c>
      <c r="D54" s="14" t="s">
        <v>171</v>
      </c>
      <c r="E54" s="14" t="s">
        <v>172</v>
      </c>
      <c r="F54" s="37">
        <v>20073</v>
      </c>
      <c r="G54" s="23">
        <v>19454751.600000001</v>
      </c>
      <c r="H54" s="23">
        <v>1.03</v>
      </c>
      <c r="J54" s="31"/>
      <c r="K54" s="31"/>
    </row>
    <row r="55" spans="2:11" s="5" customFormat="1" ht="35.25" customHeight="1" x14ac:dyDescent="0.25">
      <c r="B55" s="11" t="s">
        <v>173</v>
      </c>
      <c r="C55" s="14" t="s">
        <v>174</v>
      </c>
      <c r="D55" s="14" t="s">
        <v>175</v>
      </c>
      <c r="E55" s="14" t="s">
        <v>176</v>
      </c>
      <c r="F55" s="37">
        <v>39895</v>
      </c>
      <c r="G55" s="23">
        <v>38027914</v>
      </c>
      <c r="H55" s="23">
        <v>2.0099999999999998</v>
      </c>
      <c r="J55" s="31"/>
      <c r="K55" s="31"/>
    </row>
    <row r="56" spans="2:11" s="5" customFormat="1" ht="35.25" customHeight="1" x14ac:dyDescent="0.25">
      <c r="B56" s="11" t="s">
        <v>177</v>
      </c>
      <c r="C56" s="14" t="s">
        <v>178</v>
      </c>
      <c r="D56" s="14" t="s">
        <v>179</v>
      </c>
      <c r="E56" s="14" t="s">
        <v>180</v>
      </c>
      <c r="F56" s="37">
        <v>2300</v>
      </c>
      <c r="G56" s="23">
        <v>2309637</v>
      </c>
      <c r="H56" s="23">
        <v>0.12</v>
      </c>
      <c r="J56" s="31"/>
      <c r="K56" s="31"/>
    </row>
    <row r="57" spans="2:11" s="5" customFormat="1" ht="35.25" customHeight="1" x14ac:dyDescent="0.25">
      <c r="B57" s="11" t="s">
        <v>181</v>
      </c>
      <c r="C57" s="14" t="s">
        <v>182</v>
      </c>
      <c r="D57" s="14" t="s">
        <v>183</v>
      </c>
      <c r="E57" s="14" t="s">
        <v>184</v>
      </c>
      <c r="F57" s="37">
        <v>57</v>
      </c>
      <c r="G57" s="23">
        <v>50870.79</v>
      </c>
      <c r="H57" s="23">
        <v>0</v>
      </c>
      <c r="J57" s="31"/>
      <c r="K57" s="31"/>
    </row>
    <row r="58" spans="2:11" s="5" customFormat="1" ht="35.25" customHeight="1" x14ac:dyDescent="0.25">
      <c r="B58" s="11" t="s">
        <v>185</v>
      </c>
      <c r="C58" s="14" t="s">
        <v>186</v>
      </c>
      <c r="D58" s="14" t="s">
        <v>187</v>
      </c>
      <c r="E58" s="14" t="s">
        <v>188</v>
      </c>
      <c r="F58" s="37">
        <v>13377</v>
      </c>
      <c r="G58" s="23">
        <v>12086246.800000001</v>
      </c>
      <c r="H58" s="23">
        <v>0.64</v>
      </c>
      <c r="J58" s="31"/>
      <c r="K58" s="31"/>
    </row>
    <row r="59" spans="2:11" s="5" customFormat="1" ht="35.25" customHeight="1" x14ac:dyDescent="0.25">
      <c r="B59" s="11" t="s">
        <v>189</v>
      </c>
      <c r="C59" s="14" t="s">
        <v>190</v>
      </c>
      <c r="D59" s="14" t="s">
        <v>171</v>
      </c>
      <c r="E59" s="14" t="s">
        <v>172</v>
      </c>
      <c r="F59" s="37">
        <v>10000</v>
      </c>
      <c r="G59" s="23">
        <v>7609600</v>
      </c>
      <c r="H59" s="23">
        <v>0.4</v>
      </c>
      <c r="J59" s="31"/>
      <c r="K59" s="31"/>
    </row>
    <row r="60" spans="2:11" s="5" customFormat="1" ht="35.25" customHeight="1" x14ac:dyDescent="0.25">
      <c r="B60" s="11" t="s">
        <v>191</v>
      </c>
      <c r="C60" s="14" t="s">
        <v>192</v>
      </c>
      <c r="D60" s="14" t="s">
        <v>183</v>
      </c>
      <c r="E60" s="14" t="s">
        <v>184</v>
      </c>
      <c r="F60" s="37">
        <v>49100</v>
      </c>
      <c r="G60" s="23">
        <v>46252691</v>
      </c>
      <c r="H60" s="23">
        <v>2.44</v>
      </c>
      <c r="J60" s="31"/>
      <c r="K60" s="31"/>
    </row>
    <row r="61" spans="2:11" s="5" customFormat="1" ht="35.25" customHeight="1" x14ac:dyDescent="0.25">
      <c r="B61" s="11" t="s">
        <v>193</v>
      </c>
      <c r="C61" s="14" t="s">
        <v>194</v>
      </c>
      <c r="D61" s="14" t="s">
        <v>183</v>
      </c>
      <c r="E61" s="14" t="s">
        <v>184</v>
      </c>
      <c r="F61" s="37">
        <v>6000</v>
      </c>
      <c r="G61" s="23">
        <v>5076871.5999999996</v>
      </c>
      <c r="H61" s="23">
        <v>0.27</v>
      </c>
      <c r="J61" s="31"/>
      <c r="K61" s="31"/>
    </row>
    <row r="62" spans="2:11" s="5" customFormat="1" ht="35.25" customHeight="1" x14ac:dyDescent="0.25">
      <c r="B62" s="11" t="s">
        <v>195</v>
      </c>
      <c r="C62" s="14" t="s">
        <v>196</v>
      </c>
      <c r="D62" s="14" t="s">
        <v>183</v>
      </c>
      <c r="E62" s="14" t="s">
        <v>184</v>
      </c>
      <c r="F62" s="37">
        <v>2732</v>
      </c>
      <c r="G62" s="23">
        <v>2267992.36</v>
      </c>
      <c r="H62" s="23">
        <v>0.12</v>
      </c>
      <c r="J62" s="31"/>
      <c r="K62" s="31"/>
    </row>
    <row r="63" spans="2:11" s="5" customFormat="1" ht="35.25" customHeight="1" x14ac:dyDescent="0.25">
      <c r="B63" s="11" t="s">
        <v>197</v>
      </c>
      <c r="C63" s="14" t="s">
        <v>198</v>
      </c>
      <c r="D63" s="14" t="s">
        <v>199</v>
      </c>
      <c r="E63" s="14" t="s">
        <v>200</v>
      </c>
      <c r="F63" s="37">
        <v>2650</v>
      </c>
      <c r="G63" s="23">
        <v>2696931.5</v>
      </c>
      <c r="H63" s="23">
        <v>0.14000000000000001</v>
      </c>
      <c r="J63" s="31"/>
      <c r="K63" s="31"/>
    </row>
    <row r="64" spans="2:11" s="5" customFormat="1" ht="35.25" customHeight="1" x14ac:dyDescent="0.25">
      <c r="B64" s="11" t="s">
        <v>201</v>
      </c>
      <c r="C64" s="14" t="s">
        <v>202</v>
      </c>
      <c r="D64" s="14" t="s">
        <v>183</v>
      </c>
      <c r="E64" s="14" t="s">
        <v>184</v>
      </c>
      <c r="F64" s="37">
        <v>2556</v>
      </c>
      <c r="G64" s="23">
        <v>2226168.66</v>
      </c>
      <c r="H64" s="23">
        <v>0.12</v>
      </c>
      <c r="J64" s="31"/>
      <c r="K64" s="31"/>
    </row>
    <row r="65" spans="1:15" s="5" customFormat="1" ht="35.25" customHeight="1" x14ac:dyDescent="0.25">
      <c r="B65" s="11" t="s">
        <v>203</v>
      </c>
      <c r="C65" s="14" t="s">
        <v>204</v>
      </c>
      <c r="D65" s="14" t="s">
        <v>205</v>
      </c>
      <c r="E65" s="14" t="s">
        <v>206</v>
      </c>
      <c r="F65" s="37">
        <v>69400</v>
      </c>
      <c r="G65" s="23">
        <v>49518969.899999999</v>
      </c>
      <c r="H65" s="23">
        <v>2.62</v>
      </c>
      <c r="J65" s="31"/>
      <c r="K65" s="31"/>
    </row>
    <row r="66" spans="1:15" s="5" customFormat="1" ht="35.25" customHeight="1" x14ac:dyDescent="0.25">
      <c r="B66" s="11" t="s">
        <v>207</v>
      </c>
      <c r="C66" s="14" t="s">
        <v>208</v>
      </c>
      <c r="D66" s="14" t="s">
        <v>209</v>
      </c>
      <c r="E66" s="14" t="s">
        <v>210</v>
      </c>
      <c r="F66" s="37">
        <v>20000</v>
      </c>
      <c r="G66" s="23">
        <v>20228800</v>
      </c>
      <c r="H66" s="23">
        <v>1.07</v>
      </c>
      <c r="J66" s="31"/>
      <c r="K66" s="31"/>
    </row>
    <row r="67" spans="1:15" s="5" customFormat="1" ht="35.25" customHeight="1" x14ac:dyDescent="0.25">
      <c r="B67" s="11" t="s">
        <v>211</v>
      </c>
      <c r="C67" s="14" t="s">
        <v>212</v>
      </c>
      <c r="D67" s="14" t="s">
        <v>213</v>
      </c>
      <c r="E67" s="14" t="s">
        <v>214</v>
      </c>
      <c r="F67" s="37">
        <v>120</v>
      </c>
      <c r="G67" s="23">
        <v>116354.96</v>
      </c>
      <c r="H67" s="23">
        <v>0.01</v>
      </c>
      <c r="J67" s="31"/>
      <c r="K67" s="31"/>
    </row>
    <row r="68" spans="1:15" s="5" customFormat="1" ht="35.25" customHeight="1" x14ac:dyDescent="0.25">
      <c r="B68" s="11" t="s">
        <v>215</v>
      </c>
      <c r="C68" s="14" t="s">
        <v>216</v>
      </c>
      <c r="D68" s="14" t="s">
        <v>213</v>
      </c>
      <c r="E68" s="14" t="s">
        <v>214</v>
      </c>
      <c r="F68" s="37">
        <v>10700</v>
      </c>
      <c r="G68" s="23">
        <v>10345188</v>
      </c>
      <c r="H68" s="23">
        <v>0.55000000000000004</v>
      </c>
      <c r="J68" s="31"/>
      <c r="K68" s="31"/>
    </row>
    <row r="69" spans="1:15" s="7" customFormat="1" ht="35.25" customHeight="1" x14ac:dyDescent="0.25">
      <c r="A69" s="5"/>
      <c r="B69" s="11" t="s">
        <v>217</v>
      </c>
      <c r="C69" s="14" t="s">
        <v>218</v>
      </c>
      <c r="D69" s="14" t="s">
        <v>213</v>
      </c>
      <c r="E69" s="14" t="s">
        <v>214</v>
      </c>
      <c r="F69" s="37">
        <v>1423</v>
      </c>
      <c r="G69" s="23">
        <v>1363345.58</v>
      </c>
      <c r="H69" s="23">
        <v>7.0000000000000007E-2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1" t="s">
        <v>5</v>
      </c>
      <c r="C70" s="13"/>
      <c r="D70" s="13"/>
      <c r="E70" s="13"/>
      <c r="F70" s="38"/>
      <c r="G70" s="23">
        <f>SUM($G$34:$G$69)</f>
        <v>650468018.75</v>
      </c>
      <c r="H70" s="23">
        <f>(G70/$O$2) *100</f>
        <v>34.373105027761824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2" t="s">
        <v>27</v>
      </c>
      <c r="C71" s="16"/>
      <c r="D71" s="13"/>
      <c r="E71" s="13"/>
      <c r="F71" s="38"/>
      <c r="G71" s="23"/>
      <c r="H71" s="28"/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1" t="s">
        <v>5</v>
      </c>
      <c r="C72" s="13"/>
      <c r="D72" s="13"/>
      <c r="E72" s="13"/>
      <c r="F72" s="38"/>
      <c r="G72" s="23"/>
      <c r="H72" s="23">
        <f>(G72/$O$2) *100</f>
        <v>0</v>
      </c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0" t="s">
        <v>9</v>
      </c>
      <c r="C73" s="13"/>
      <c r="D73" s="13"/>
      <c r="E73" s="13"/>
      <c r="F73" s="38"/>
      <c r="G73" s="23"/>
      <c r="H73" s="28"/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1" t="s">
        <v>219</v>
      </c>
      <c r="C74" s="14" t="s">
        <v>220</v>
      </c>
      <c r="D74" s="14" t="s">
        <v>221</v>
      </c>
      <c r="E74" s="14" t="s">
        <v>222</v>
      </c>
      <c r="F74" s="37">
        <v>3762</v>
      </c>
      <c r="G74" s="23">
        <v>9428211.5399999991</v>
      </c>
      <c r="H74" s="23">
        <v>0.5</v>
      </c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1" t="s">
        <v>5</v>
      </c>
      <c r="C75" s="13"/>
      <c r="D75" s="13"/>
      <c r="E75" s="13"/>
      <c r="F75" s="38"/>
      <c r="G75" s="23">
        <f>SUM($G$74)</f>
        <v>9428211.5399999991</v>
      </c>
      <c r="H75" s="23">
        <f>(G75/$O$2) *100</f>
        <v>0.49822112101860511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0" t="s">
        <v>10</v>
      </c>
      <c r="C76" s="13"/>
      <c r="D76" s="13"/>
      <c r="E76" s="13"/>
      <c r="F76" s="38"/>
      <c r="G76" s="23"/>
      <c r="H76" s="23"/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1" t="s">
        <v>5</v>
      </c>
      <c r="C77" s="13"/>
      <c r="D77" s="13"/>
      <c r="E77" s="13"/>
      <c r="F77" s="38"/>
      <c r="G77" s="23"/>
      <c r="H77" s="23">
        <f>(G77/$O$2) *100</f>
        <v>0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0" t="s">
        <v>28</v>
      </c>
      <c r="C78" s="13"/>
      <c r="D78" s="13"/>
      <c r="E78" s="13"/>
      <c r="F78" s="38"/>
      <c r="G78" s="23"/>
      <c r="H78" s="28"/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1" t="s">
        <v>5</v>
      </c>
      <c r="C79" s="13"/>
      <c r="D79" s="13"/>
      <c r="E79" s="13"/>
      <c r="F79" s="38"/>
      <c r="G79" s="23"/>
      <c r="H79" s="23">
        <f>(G79/$O$2) *100</f>
        <v>0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0" t="s">
        <v>32</v>
      </c>
      <c r="C80" s="13"/>
      <c r="D80" s="13"/>
      <c r="E80" s="13"/>
      <c r="F80" s="38"/>
      <c r="G80" s="23"/>
      <c r="H80" s="28"/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1" t="s">
        <v>5</v>
      </c>
      <c r="C81" s="13"/>
      <c r="D81" s="13"/>
      <c r="E81" s="13"/>
      <c r="F81" s="38"/>
      <c r="G81" s="23"/>
      <c r="H81" s="23">
        <f>(G81/$O$2) *100</f>
        <v>0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2" t="s">
        <v>29</v>
      </c>
      <c r="C82" s="13"/>
      <c r="D82" s="13"/>
      <c r="E82" s="13"/>
      <c r="F82" s="38"/>
      <c r="G82" s="23"/>
      <c r="H82" s="29"/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1" t="s">
        <v>223</v>
      </c>
      <c r="C83" s="14"/>
      <c r="D83" s="14" t="s">
        <v>224</v>
      </c>
      <c r="E83" s="14" t="s">
        <v>206</v>
      </c>
      <c r="F83" s="37"/>
      <c r="G83" s="23">
        <v>20098448.66</v>
      </c>
      <c r="H83" s="23">
        <v>1.06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1" t="s">
        <v>225</v>
      </c>
      <c r="C84" s="14"/>
      <c r="D84" s="14" t="s">
        <v>205</v>
      </c>
      <c r="E84" s="14" t="s">
        <v>206</v>
      </c>
      <c r="F84" s="37"/>
      <c r="G84" s="23">
        <v>206295.4</v>
      </c>
      <c r="H84" s="23">
        <v>0.01</v>
      </c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1" t="s">
        <v>226</v>
      </c>
      <c r="C85" s="14"/>
      <c r="D85" s="14" t="s">
        <v>227</v>
      </c>
      <c r="E85" s="14" t="s">
        <v>228</v>
      </c>
      <c r="F85" s="37"/>
      <c r="G85" s="23">
        <v>191532.12</v>
      </c>
      <c r="H85" s="23">
        <v>0.01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1" t="s">
        <v>5</v>
      </c>
      <c r="C86" s="13"/>
      <c r="D86" s="13"/>
      <c r="E86" s="13"/>
      <c r="F86" s="38"/>
      <c r="G86" s="23">
        <f>SUM($G$83:$G$85)</f>
        <v>20496276.18</v>
      </c>
      <c r="H86" s="23">
        <f>(G86/$O$2) *100</f>
        <v>1.0830980670917927</v>
      </c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2" t="s">
        <v>30</v>
      </c>
      <c r="C87" s="13"/>
      <c r="D87" s="13"/>
      <c r="E87" s="13"/>
      <c r="F87" s="38"/>
      <c r="G87" s="23"/>
      <c r="H87" s="28"/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1" t="s">
        <v>5</v>
      </c>
      <c r="C88" s="13"/>
      <c r="D88" s="13"/>
      <c r="E88" s="13"/>
      <c r="F88" s="38"/>
      <c r="G88" s="23"/>
      <c r="H88" s="23">
        <f>(G88/$O$2) *100</f>
        <v>0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0" t="s">
        <v>11</v>
      </c>
      <c r="C89" s="13"/>
      <c r="D89" s="13"/>
      <c r="E89" s="13"/>
      <c r="F89" s="38"/>
      <c r="G89" s="23"/>
      <c r="H89" s="28"/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1" t="s">
        <v>5</v>
      </c>
      <c r="C90" s="13"/>
      <c r="D90" s="13"/>
      <c r="E90" s="13"/>
      <c r="F90" s="38"/>
      <c r="G90" s="23"/>
      <c r="H90" s="23">
        <f>(G90/$O$2) *100</f>
        <v>0</v>
      </c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0" t="s">
        <v>25</v>
      </c>
      <c r="C91" s="13"/>
      <c r="D91" s="13"/>
      <c r="E91" s="13"/>
      <c r="F91" s="38"/>
      <c r="G91" s="23"/>
      <c r="H91" s="28"/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1" t="s">
        <v>229</v>
      </c>
      <c r="C92" s="14"/>
      <c r="D92" s="14" t="s">
        <v>230</v>
      </c>
      <c r="E92" s="14" t="s">
        <v>231</v>
      </c>
      <c r="F92" s="37"/>
      <c r="G92" s="23">
        <v>29552.09</v>
      </c>
      <c r="H92" s="23">
        <v>0</v>
      </c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1" t="s">
        <v>5</v>
      </c>
      <c r="C93" s="13"/>
      <c r="D93" s="13"/>
      <c r="E93" s="13"/>
      <c r="F93" s="38"/>
      <c r="G93" s="23">
        <f>SUM($G$92)</f>
        <v>29552.09</v>
      </c>
      <c r="H93" s="23">
        <f>(G93/$O$2) *100</f>
        <v>1.5616403329281592E-3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0" t="s">
        <v>17</v>
      </c>
      <c r="C94" s="13"/>
      <c r="D94" s="13"/>
      <c r="E94" s="13"/>
      <c r="F94" s="38"/>
      <c r="G94" s="23"/>
      <c r="H94" s="28"/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1" t="s">
        <v>5</v>
      </c>
      <c r="C95" s="13"/>
      <c r="D95" s="13"/>
      <c r="E95" s="13"/>
      <c r="F95" s="38"/>
      <c r="G95" s="23"/>
      <c r="H95" s="23">
        <f>(G95/$O$2) *100</f>
        <v>0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0" t="s">
        <v>18</v>
      </c>
      <c r="C96" s="13"/>
      <c r="D96" s="13"/>
      <c r="E96" s="13"/>
      <c r="F96" s="38"/>
      <c r="G96" s="23"/>
      <c r="H96" s="28"/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5</v>
      </c>
      <c r="C97" s="13"/>
      <c r="D97" s="13"/>
      <c r="E97" s="13"/>
      <c r="F97" s="38"/>
      <c r="G97" s="23"/>
      <c r="H97" s="23">
        <f>(G97/$O$2) *100</f>
        <v>0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0" t="s">
        <v>26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1" t="s">
        <v>5</v>
      </c>
      <c r="C99" s="13"/>
      <c r="D99" s="13"/>
      <c r="E99" s="13"/>
      <c r="F99" s="38"/>
      <c r="G99" s="23"/>
      <c r="H99" s="23">
        <f>(G99/$O$2) *100</f>
        <v>0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0" t="s">
        <v>22</v>
      </c>
      <c r="C100" s="13"/>
      <c r="D100" s="13"/>
      <c r="E100" s="13"/>
      <c r="F100" s="38"/>
      <c r="G100" s="23"/>
      <c r="H100" s="28"/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1" t="s">
        <v>5</v>
      </c>
      <c r="C101" s="13"/>
      <c r="D101" s="13"/>
      <c r="E101" s="13"/>
      <c r="F101" s="38"/>
      <c r="G101" s="23"/>
      <c r="H101" s="23">
        <f>(G101/$O$2) *100</f>
        <v>0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0" t="s">
        <v>19</v>
      </c>
      <c r="C102" s="13"/>
      <c r="D102" s="13"/>
      <c r="E102" s="13"/>
      <c r="F102" s="38"/>
      <c r="G102" s="23"/>
      <c r="H102" s="28"/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1" t="s">
        <v>5</v>
      </c>
      <c r="C103" s="13"/>
      <c r="D103" s="13"/>
      <c r="E103" s="13"/>
      <c r="F103" s="38"/>
      <c r="G103" s="23"/>
      <c r="H103" s="23">
        <f>(G103/$O$2) *100</f>
        <v>0</v>
      </c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0" t="s">
        <v>31</v>
      </c>
      <c r="C104" s="13"/>
      <c r="D104" s="13"/>
      <c r="E104" s="13"/>
      <c r="F104" s="38"/>
      <c r="G104" s="23"/>
      <c r="H104" s="28"/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1" t="s">
        <v>5</v>
      </c>
      <c r="C105" s="13"/>
      <c r="D105" s="13"/>
      <c r="E105" s="13"/>
      <c r="F105" s="38"/>
      <c r="G105" s="23"/>
      <c r="H105" s="23">
        <f>(G105/$O$2) *100</f>
        <v>0</v>
      </c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0" t="s">
        <v>20</v>
      </c>
      <c r="C106" s="13"/>
      <c r="D106" s="13"/>
      <c r="E106" s="13"/>
      <c r="F106" s="38"/>
      <c r="G106" s="23"/>
      <c r="H106" s="28"/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5"/>
      <c r="B107" s="11" t="s">
        <v>232</v>
      </c>
      <c r="C107" s="14"/>
      <c r="D107" s="14" t="s">
        <v>205</v>
      </c>
      <c r="E107" s="14" t="s">
        <v>206</v>
      </c>
      <c r="F107" s="37"/>
      <c r="G107" s="23">
        <v>26849.32</v>
      </c>
      <c r="H107" s="23">
        <v>0</v>
      </c>
      <c r="I107" s="5"/>
      <c r="J107" s="31"/>
      <c r="K107" s="31"/>
      <c r="L107" s="5"/>
      <c r="M107" s="5"/>
      <c r="N107" s="5"/>
      <c r="O107" s="5"/>
    </row>
    <row r="108" spans="1:15" ht="35.25" customHeight="1" x14ac:dyDescent="0.25">
      <c r="A108" s="5"/>
      <c r="B108" s="11" t="s">
        <v>5</v>
      </c>
      <c r="C108" s="13"/>
      <c r="D108" s="13"/>
      <c r="E108" s="13"/>
      <c r="F108" s="38"/>
      <c r="G108" s="23">
        <f>SUM($G$107)</f>
        <v>26849.32</v>
      </c>
      <c r="H108" s="23">
        <f>(G108/$O$2) *100</f>
        <v>1.4188160980727481E-3</v>
      </c>
      <c r="I108" s="5"/>
      <c r="J108" s="31"/>
      <c r="K108" s="31"/>
      <c r="L108" s="5"/>
      <c r="M108" s="5"/>
      <c r="N108" s="5"/>
      <c r="O108" s="5"/>
    </row>
    <row r="109" spans="1:15" ht="35.25" customHeight="1" x14ac:dyDescent="0.25">
      <c r="A109" s="5"/>
      <c r="B109" s="10" t="s">
        <v>34</v>
      </c>
      <c r="C109" s="13"/>
      <c r="D109" s="13"/>
      <c r="E109" s="13"/>
      <c r="F109" s="38"/>
      <c r="G109" s="23"/>
      <c r="H109" s="28"/>
      <c r="I109" s="5"/>
      <c r="J109" s="31"/>
      <c r="K109" s="31"/>
      <c r="L109" s="5"/>
      <c r="M109" s="5"/>
      <c r="N109" s="5"/>
      <c r="O109" s="5"/>
    </row>
    <row r="110" spans="1:15" ht="35.25" customHeight="1" x14ac:dyDescent="0.25">
      <c r="A110" s="5"/>
      <c r="B110" s="11" t="s">
        <v>5</v>
      </c>
      <c r="C110" s="13"/>
      <c r="D110" s="13"/>
      <c r="E110" s="13"/>
      <c r="F110" s="38"/>
      <c r="G110" s="23"/>
      <c r="H110" s="23">
        <f>(G110/$O$2) *100</f>
        <v>0</v>
      </c>
      <c r="I110" s="5"/>
      <c r="J110" s="31"/>
      <c r="K110" s="31"/>
      <c r="L110" s="5"/>
      <c r="M110" s="5"/>
      <c r="N110" s="5"/>
      <c r="O110" s="5"/>
    </row>
    <row r="111" spans="1:15" ht="35.25" customHeight="1" x14ac:dyDescent="0.25">
      <c r="A111" s="7"/>
      <c r="B111" s="10" t="s">
        <v>23</v>
      </c>
      <c r="C111" s="15"/>
      <c r="D111" s="15"/>
      <c r="E111" s="15"/>
      <c r="F111" s="39"/>
      <c r="G111" s="24">
        <f>G110+G108+G105+G103+G101+G99+G97+G95+G93+G90+G88+G86+G81+G79+G77+G75+G72+G70+G32+G30+G22</f>
        <v>1892374919.9400001</v>
      </c>
      <c r="H111" s="24">
        <v>100</v>
      </c>
      <c r="I111" s="7"/>
      <c r="J111" s="33">
        <v>1892374919.9400001</v>
      </c>
      <c r="K111" s="17">
        <f>ROUND(G111,2)-ROUND(J111,2)</f>
        <v>0</v>
      </c>
      <c r="L111" s="7"/>
      <c r="M111" s="7"/>
      <c r="N111" s="7"/>
      <c r="O111" s="7"/>
    </row>
    <row r="112" spans="1:15" ht="35.25" customHeight="1" x14ac:dyDescent="0.25"/>
    <row r="113" ht="35.25" customHeight="1" x14ac:dyDescent="0.25"/>
    <row r="114" ht="35.25" customHeight="1" x14ac:dyDescent="0.25"/>
    <row r="115" ht="35.25" customHeight="1" x14ac:dyDescent="0.25"/>
    <row r="116" ht="35.25" customHeight="1" x14ac:dyDescent="0.25"/>
    <row r="117" ht="35.25" customHeight="1" x14ac:dyDescent="0.25"/>
    <row r="118" ht="35.25" customHeight="1" x14ac:dyDescent="0.25"/>
    <row r="119" ht="35.25" customHeight="1" x14ac:dyDescent="0.25"/>
    <row r="120" ht="35.25" customHeight="1" x14ac:dyDescent="0.25"/>
    <row r="121" ht="35.25" customHeight="1" x14ac:dyDescent="0.25"/>
    <row r="122" ht="35.25" customHeight="1" x14ac:dyDescent="0.25"/>
    <row r="123" ht="35.25" customHeight="1" x14ac:dyDescent="0.25"/>
    <row r="124" ht="35.25" customHeight="1" x14ac:dyDescent="0.25"/>
    <row r="125" ht="35.25" customHeight="1" x14ac:dyDescent="0.25"/>
    <row r="126" ht="35.25" customHeight="1" x14ac:dyDescent="0.25"/>
    <row r="127" ht="35.25" customHeight="1" x14ac:dyDescent="0.25"/>
    <row r="128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Курбетьева Анастасия Олеговна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2022-08-29T13:12:08Z</dcterms:modified>
</cp:coreProperties>
</file>