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"/>
    </mc:Choice>
  </mc:AlternateContent>
  <xr:revisionPtr revIDLastSave="0" documentId="8_{52C54D33-5124-4597-99EA-94189F573434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портфеля'!$A$7:$O$25</definedName>
    <definedName name="Report07">'Состав портфеля'!$A$27:$O$32</definedName>
    <definedName name="Report08">'Состав портфеля'!$A$34:$O$34</definedName>
    <definedName name="Report09">'Состав портфеля'!$A$36:$O$58</definedName>
    <definedName name="Report10">'Состав портфеля'!$A$60:$O$60</definedName>
    <definedName name="Report11">'Состав портфеля'!$A$62:$O$63</definedName>
    <definedName name="Report12">'Состав портфеля'!$A$65:$O$65</definedName>
    <definedName name="Report13">'Состав портфеля'!$A$67:$O$67</definedName>
    <definedName name="Report14">'Состав портфеля'!$A$69:$O$69</definedName>
    <definedName name="Report15">'Состав портфеля'!$A$71:$O$74</definedName>
    <definedName name="Report16">'Состав портфеля'!$A$76:$O$76</definedName>
    <definedName name="Report17">'Состав портфеля'!$A$78:$O$78</definedName>
    <definedName name="Report18">'Состав портфеля'!$A$80:$O$81</definedName>
    <definedName name="Report19">'Состав портфеля'!$A$83:$O$83</definedName>
    <definedName name="Report20">'Состав портфеля'!$A$85:$O$85</definedName>
    <definedName name="Report21">'Состав портфеля'!$A$87:$O$87</definedName>
    <definedName name="Report22">'Состав портфеля'!$A$89:$O$89</definedName>
    <definedName name="Report23">'Состав портфеля'!$A$91:$O$91</definedName>
    <definedName name="Report24">'Состав портфеля'!$A$93:$O$93</definedName>
    <definedName name="Report25">'Состав портфеля'!$A$95:$O$96</definedName>
    <definedName name="Report26">'Состав портфеля'!$A$98:$O$98</definedName>
    <definedName name="Report27">'Состав портфеля'!$A$99:$K$99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99" i="12" l="1"/>
  <c r="K99" i="12" s="1"/>
  <c r="G96" i="12"/>
  <c r="G81" i="12"/>
  <c r="G74" i="12"/>
  <c r="G63" i="12"/>
  <c r="G58" i="12"/>
  <c r="G32" i="12"/>
  <c r="G25" i="12"/>
  <c r="B5" i="9"/>
  <c r="B3" i="12" l="1"/>
  <c r="O1" i="12" l="1"/>
  <c r="O2" i="12" l="1"/>
  <c r="H98" i="12" s="1"/>
  <c r="H93" i="12" l="1"/>
  <c r="H96" i="12"/>
  <c r="H89" i="12"/>
  <c r="H91" i="12"/>
  <c r="H85" i="12"/>
  <c r="H87" i="12"/>
  <c r="H81" i="12"/>
  <c r="H83" i="12"/>
  <c r="H76" i="12"/>
  <c r="H78" i="12"/>
  <c r="H69" i="12"/>
  <c r="H74" i="12"/>
  <c r="H65" i="12"/>
  <c r="H67" i="12"/>
  <c r="H60" i="12"/>
  <c r="H63" i="12"/>
  <c r="H34" i="12"/>
  <c r="H58" i="12"/>
  <c r="H25" i="12"/>
  <c r="H32" i="12"/>
  <c r="B2" i="12"/>
</calcChain>
</file>

<file path=xl/sharedStrings.xml><?xml version="1.0" encoding="utf-8"?>
<sst xmlns="http://schemas.openxmlformats.org/spreadsheetml/2006/main" count="266" uniqueCount="193">
  <si>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</si>
  <si>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</si>
  <si>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</si>
  <si>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</si>
  <si>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</si>
  <si>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</si>
  <si>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</si>
  <si>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</si>
  <si>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</si>
  <si>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</si>
  <si>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</si>
  <si>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</si>
  <si>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</si>
  <si>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</si>
  <si>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</si>
  <si>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</si>
  <si>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</si>
  <si>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</si>
  <si>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</si>
  <si>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</si>
  <si>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</si>
  <si>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</si>
  <si>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</si>
  <si>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</si>
  <si>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</si>
  <si>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</si>
  <si>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</si>
  <si>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</si>
  <si>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</si>
  <si>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</si>
  <si>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</si>
  <si>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</si>
  <si>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</si>
  <si>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</si>
  <si>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</si>
  <si>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</si>
  <si>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</si>
  <si>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</si>
  <si>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</si>
  <si>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</si>
  <si>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</si>
  <si>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</si>
  <si>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</si>
  <si>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28.02.2022</t>
  </si>
  <si>
    <t>Report28</t>
  </si>
  <si>
    <t>Акционерное общество "Негосударственный пенсионный фонд "Авиаполис"</t>
  </si>
  <si>
    <t>Report29</t>
  </si>
  <si>
    <t>25084RMFS</t>
  </si>
  <si>
    <t>RU000A101FA1</t>
  </si>
  <si>
    <t>Министерство финансов Российской Федерации</t>
  </si>
  <si>
    <t>1037739085636</t>
  </si>
  <si>
    <t>26212RMFS</t>
  </si>
  <si>
    <t>RU000A0JTK38</t>
  </si>
  <si>
    <t>26215RMFS</t>
  </si>
  <si>
    <t>RU000A0JU4L3</t>
  </si>
  <si>
    <t>26219RMFS</t>
  </si>
  <si>
    <t>RU000A0JWM07</t>
  </si>
  <si>
    <t>26222RMFS</t>
  </si>
  <si>
    <t>RU000A0JXQF2</t>
  </si>
  <si>
    <t>26223RMFS</t>
  </si>
  <si>
    <t>RU000A0ZYU88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</si>
  <si>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</si>
  <si>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</si>
  <si>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</si>
  <si>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</si>
  <si>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</si>
  <si>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</si>
  <si>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</si>
  <si>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</si>
  <si>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</si>
  <si>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</si>
  <si>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</si>
  <si>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</si>
  <si>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</si>
  <si>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</si>
  <si>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</si>
  <si>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</si>
  <si>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</si>
  <si>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</si>
  <si>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</si>
  <si>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</si>
  <si>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</si>
  <si>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</si>
  <si>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29006RMFS</t>
  </si>
  <si>
    <t>RU000A0JV4L2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</si>
  <si>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</si>
  <si>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</si>
  <si>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</si>
  <si>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</si>
  <si>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</si>
  <si>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</si>
  <si>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</si>
  <si>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</si>
  <si>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</si>
  <si>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</si>
  <si>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</si>
  <si>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</si>
  <si>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</si>
  <si>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</si>
  <si>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</si>
  <si>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</si>
  <si>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</si>
  <si>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</si>
  <si>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</si>
  <si>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</si>
  <si>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</si>
  <si>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</si>
  <si>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</si>
  <si>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</si>
  <si>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4B02-01-60525-P-002P</t>
  </si>
  <si>
    <t>RU000A101HJ8</t>
  </si>
  <si>
    <t>Публичное акционерное общество "Магнит"</t>
  </si>
  <si>
    <t>1032304945947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</si>
  <si>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</si>
  <si>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</si>
  <si>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</si>
  <si>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</si>
  <si>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</si>
  <si>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</si>
  <si>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</si>
  <si>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</si>
  <si>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4B02-02-60525-P-002P</t>
  </si>
  <si>
    <t>RU000A101MC3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</si>
  <si>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</si>
  <si>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</si>
  <si>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</si>
  <si>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</si>
  <si>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</si>
  <si>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</si>
  <si>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</si>
  <si>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</si>
  <si>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4B02-03-60525-P-002P</t>
  </si>
  <si>
    <t>RU000A101PJ1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</si>
  <si>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</si>
  <si>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</si>
  <si>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</si>
  <si>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</si>
  <si>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</si>
  <si>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</si>
  <si>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Акционерное общество "Минерально-химическая компания "ЕвроХим"</t>
  </si>
  <si>
    <t>1027700002659</t>
  </si>
  <si>
    <t>4B02-04-36420-R-001P</t>
  </si>
  <si>
    <t>RU000A101R33</t>
  </si>
  <si>
    <t>Общество с ограниченной ответственностью "Лента"</t>
  </si>
  <si>
    <t>1037832048605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</si>
  <si>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</si>
  <si>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</si>
  <si>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</si>
  <si>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</si>
  <si>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4B02-05-60525-P-003P</t>
  </si>
  <si>
    <t>RU000A1018X4</t>
  </si>
  <si>
    <t>4B02-06-00146-A-001P</t>
  </si>
  <si>
    <t>RU000A0ZYXV9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</si>
  <si>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</si>
  <si>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</si>
  <si>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</si>
  <si>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</si>
  <si>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</si>
  <si>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</si>
  <si>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</si>
  <si>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</si>
  <si>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4B02-11-36241-R-001P</t>
  </si>
  <si>
    <t>RU000A101QA8</t>
  </si>
  <si>
    <t>Общество с ограниченной ответственностью "ИКС 5 ФИНАНС"</t>
  </si>
  <si>
    <t>1067761792053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</si>
  <si>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</si>
  <si>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</si>
  <si>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</si>
  <si>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</si>
  <si>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</si>
  <si>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</si>
  <si>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</si>
  <si>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</si>
  <si>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</si>
  <si>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</si>
  <si>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</si>
  <si>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</si>
  <si>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</si>
  <si>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</si>
  <si>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</si>
  <si>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</si>
  <si>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</si>
  <si>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</si>
  <si>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</si>
  <si>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</si>
  <si>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</si>
  <si>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</si>
  <si>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</si>
  <si>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</si>
  <si>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ВТБ Капитал Брокер, 1002479, 20.11.2018</t>
  </si>
  <si>
    <t>Общество с ограниченной ответственностью ВТБ Капитал Брокер</t>
  </si>
  <si>
    <t>1087746377113</t>
  </si>
  <si>
    <t>ПАО Сбербанк, 01869855 (Подтв. №9038/1869/000362 от 21.02.2022),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</si>
</sst>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44620</v>
      </c>
      <c r="G6" s="3">
        <v>44620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1283902880.0699999</v>
      </c>
      <c r="C7">
        <v>78219629.859999999</v>
      </c>
      <c r="D7">
        <v>345763882.74000001</v>
      </c>
      <c r="F7">
        <v>9428211.5399999991</v>
      </c>
      <c r="H7">
        <v>65207676.700000003</v>
      </c>
      <c r="I7">
        <v>0</v>
      </c>
      <c r="M7">
        <v>10723927.470000001</v>
      </c>
      <c r="N7">
        <v>335</v>
      </c>
    </row>
    <row r="8" spans="1:14" x14ac:dyDescent="0.25">
      <c r="A8" t="s">
        <v>41</v>
      </c>
      <c r="B8">
        <v>1793246208.3800001</v>
      </c>
    </row>
    <row r="9" spans="1:14" x14ac:dyDescent="0.25">
      <c r="A9" t="s">
        <v>42</v>
      </c>
      <c r="B9" s="2" t="s">
        <v>43</v>
      </c>
      <c r="C9">
        <v>1793246208.3800001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1793246208.3800001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44620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28.02.2022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1793246208.3800001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177970</v>
      </c>
      <c r="G7" s="23">
        <v>163967320.40000001</v>
      </c>
      <c r="H7" s="23">
        <v>9.14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76409</v>
      </c>
      <c r="G8" s="23">
        <v>58345148.310000002</v>
      </c>
      <c r="H8" s="23">
        <v>3.25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169768</v>
      </c>
      <c r="G9" s="23">
        <v>157427564.08000001</v>
      </c>
      <c r="H9" s="23">
        <v>8.7799999999999994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72020</v>
      </c>
      <c r="G10" s="23">
        <v>63791715</v>
      </c>
      <c r="H10" s="23">
        <v>3.56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30444</v>
      </c>
      <c r="G11" s="23">
        <v>27779541.120000001</v>
      </c>
      <c r="H11" s="23">
        <v>1.55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26930</v>
      </c>
      <c r="G12" s="23">
        <v>25094720.5</v>
      </c>
      <c r="H12" s="23">
        <v>1.4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159850</v>
      </c>
      <c r="G13" s="23">
        <v>114976908</v>
      </c>
      <c r="H13" s="23">
        <v>6.41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26321</v>
      </c>
      <c r="G14" s="23">
        <v>23295137.84</v>
      </c>
      <c r="H14" s="23">
        <v>1.3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58297</v>
      </c>
      <c r="G15" s="23">
        <v>52972734.990000002</v>
      </c>
      <c r="H15" s="23">
        <v>2.95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28800</v>
      </c>
      <c r="G16" s="23">
        <v>22217184</v>
      </c>
      <c r="H16" s="23">
        <v>1.24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8567</v>
      </c>
      <c r="G17" s="23">
        <v>7326327.0599999996</v>
      </c>
      <c r="H17" s="23">
        <v>0.41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73931</v>
      </c>
      <c r="G18" s="23">
        <v>55732145.039999999</v>
      </c>
      <c r="H18" s="23">
        <v>3.11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215676</v>
      </c>
      <c r="G19" s="23">
        <v>168216496.19999999</v>
      </c>
      <c r="H19" s="23">
        <v>9.3800000000000008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46900</v>
      </c>
      <c r="G20" s="23">
        <v>31667349</v>
      </c>
      <c r="H20" s="23">
        <v>1.77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70000</v>
      </c>
      <c r="G21" s="23">
        <v>50260000</v>
      </c>
      <c r="H21" s="23">
        <v>2.8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49</v>
      </c>
      <c r="E22" s="14" t="s">
        <v>50</v>
      </c>
      <c r="F22" s="37">
        <v>220800</v>
      </c>
      <c r="G22" s="23">
        <v>167191968</v>
      </c>
      <c r="H22" s="23">
        <v>9.32</v>
      </c>
      <c r="J22" s="31"/>
      <c r="K22" s="31"/>
    </row>
    <row r="23" spans="1:15" s="5" customFormat="1" ht="35.25" customHeight="1" x14ac:dyDescent="0.25">
      <c r="B23" s="11" t="s">
        <v>81</v>
      </c>
      <c r="C23" s="14" t="s">
        <v>82</v>
      </c>
      <c r="D23" s="14" t="s">
        <v>49</v>
      </c>
      <c r="E23" s="14" t="s">
        <v>50</v>
      </c>
      <c r="F23" s="37">
        <v>88200</v>
      </c>
      <c r="G23" s="23">
        <v>60444342</v>
      </c>
      <c r="H23" s="23">
        <v>3.37</v>
      </c>
      <c r="J23" s="31"/>
      <c r="K23" s="31"/>
    </row>
    <row r="24" spans="1:15" s="5" customFormat="1" ht="35.25" customHeight="1" x14ac:dyDescent="0.25">
      <c r="B24" s="11" t="s">
        <v>83</v>
      </c>
      <c r="C24" s="14" t="s">
        <v>84</v>
      </c>
      <c r="D24" s="14" t="s">
        <v>49</v>
      </c>
      <c r="E24" s="14" t="s">
        <v>50</v>
      </c>
      <c r="F24" s="37">
        <v>35621</v>
      </c>
      <c r="G24" s="23">
        <v>33196278.530000001</v>
      </c>
      <c r="H24" s="23">
        <v>1.85</v>
      </c>
      <c r="J24" s="31"/>
      <c r="K24" s="31"/>
    </row>
    <row r="25" spans="1:15" s="5" customFormat="1" ht="35.25" customHeight="1" x14ac:dyDescent="0.25">
      <c r="B25" s="11" t="s">
        <v>5</v>
      </c>
      <c r="C25" s="13"/>
      <c r="D25" s="13"/>
      <c r="E25" s="13"/>
      <c r="F25" s="38"/>
      <c r="G25" s="23">
        <f>SUM($G$7:$G$24)</f>
        <v>1283902880.0699999</v>
      </c>
      <c r="H25" s="23">
        <f>(G25/$O$2) *100</f>
        <v>71.596575755755495</v>
      </c>
      <c r="J25" s="31"/>
      <c r="K25" s="31"/>
    </row>
    <row r="26" spans="1:15" s="5" customFormat="1" ht="35.25" customHeight="1" x14ac:dyDescent="0.25">
      <c r="A26" s="7"/>
      <c r="B26" s="10" t="s">
        <v>8</v>
      </c>
      <c r="C26" s="15"/>
      <c r="D26" s="15"/>
      <c r="E26" s="15"/>
      <c r="F26" s="39"/>
      <c r="G26" s="24"/>
      <c r="H26" s="27"/>
      <c r="I26" s="7"/>
      <c r="J26" s="32"/>
      <c r="K26" s="32"/>
      <c r="L26" s="7"/>
      <c r="M26" s="7"/>
      <c r="N26" s="7"/>
      <c r="O26" s="7"/>
    </row>
    <row r="27" spans="1:15" s="5" customFormat="1" ht="35.25" customHeight="1" x14ac:dyDescent="0.25">
      <c r="B27" s="11" t="s">
        <v>85</v>
      </c>
      <c r="C27" s="14" t="s">
        <v>86</v>
      </c>
      <c r="D27" s="14" t="s">
        <v>87</v>
      </c>
      <c r="E27" s="14" t="s">
        <v>88</v>
      </c>
      <c r="F27" s="37">
        <v>10560</v>
      </c>
      <c r="G27" s="23">
        <v>9695558.4000000004</v>
      </c>
      <c r="H27" s="23">
        <v>0.54</v>
      </c>
      <c r="J27" s="31"/>
      <c r="K27" s="31"/>
    </row>
    <row r="28" spans="1:15" s="5" customFormat="1" ht="35.25" customHeight="1" x14ac:dyDescent="0.25">
      <c r="B28" s="11" t="s">
        <v>89</v>
      </c>
      <c r="C28" s="14" t="s">
        <v>90</v>
      </c>
      <c r="D28" s="14" t="s">
        <v>87</v>
      </c>
      <c r="E28" s="14" t="s">
        <v>88</v>
      </c>
      <c r="F28" s="37">
        <v>35000</v>
      </c>
      <c r="G28" s="23">
        <v>31035522.699999999</v>
      </c>
      <c r="H28" s="23">
        <v>1.73</v>
      </c>
      <c r="J28" s="31"/>
      <c r="K28" s="31"/>
    </row>
    <row r="29" spans="1:15" s="5" customFormat="1" ht="35.25" customHeight="1" x14ac:dyDescent="0.25">
      <c r="B29" s="11" t="s">
        <v>91</v>
      </c>
      <c r="C29" s="14" t="s">
        <v>92</v>
      </c>
      <c r="D29" s="14" t="s">
        <v>93</v>
      </c>
      <c r="E29" s="14" t="s">
        <v>94</v>
      </c>
      <c r="F29" s="37">
        <v>18800</v>
      </c>
      <c r="G29" s="23">
        <v>16755876</v>
      </c>
      <c r="H29" s="23">
        <v>0.93</v>
      </c>
      <c r="J29" s="31"/>
      <c r="K29" s="31"/>
    </row>
    <row r="30" spans="1:15" s="5" customFormat="1" ht="35.25" customHeight="1" x14ac:dyDescent="0.25">
      <c r="B30" s="11" t="s">
        <v>95</v>
      </c>
      <c r="C30" s="14" t="s">
        <v>96</v>
      </c>
      <c r="D30" s="14" t="s">
        <v>93</v>
      </c>
      <c r="E30" s="14" t="s">
        <v>94</v>
      </c>
      <c r="F30" s="37">
        <v>21750</v>
      </c>
      <c r="G30" s="23">
        <v>17712765</v>
      </c>
      <c r="H30" s="23">
        <v>0.99</v>
      </c>
      <c r="J30" s="31"/>
      <c r="K30" s="31"/>
    </row>
    <row r="31" spans="1:15" s="5" customFormat="1" ht="35.25" customHeight="1" x14ac:dyDescent="0.25">
      <c r="B31" s="11" t="s">
        <v>97</v>
      </c>
      <c r="C31" s="14" t="s">
        <v>98</v>
      </c>
      <c r="D31" s="14" t="s">
        <v>99</v>
      </c>
      <c r="E31" s="14" t="s">
        <v>100</v>
      </c>
      <c r="F31" s="37">
        <v>4229</v>
      </c>
      <c r="G31" s="23">
        <v>3019907.76</v>
      </c>
      <c r="H31" s="23">
        <v>0.17</v>
      </c>
      <c r="J31" s="31"/>
      <c r="K31" s="31"/>
    </row>
    <row r="32" spans="1:15" s="5" customFormat="1" ht="35.25" customHeight="1" x14ac:dyDescent="0.25">
      <c r="B32" s="11" t="s">
        <v>5</v>
      </c>
      <c r="C32" s="13"/>
      <c r="D32" s="13"/>
      <c r="E32" s="13"/>
      <c r="F32" s="38"/>
      <c r="G32" s="23">
        <f>SUM($G$27:$G$31)</f>
        <v>78219629.859999999</v>
      </c>
      <c r="H32" s="23">
        <f>(G32/$O$2) *100</f>
        <v>4.3619013102870463</v>
      </c>
      <c r="J32" s="31"/>
      <c r="K32" s="31"/>
    </row>
    <row r="33" spans="2:11" s="5" customFormat="1" ht="35.25" customHeight="1" x14ac:dyDescent="0.25">
      <c r="B33" s="12" t="s">
        <v>15</v>
      </c>
      <c r="C33" s="13"/>
      <c r="D33" s="13"/>
      <c r="E33" s="13"/>
      <c r="F33" s="38"/>
      <c r="G33" s="23"/>
      <c r="H33" s="28"/>
      <c r="J33" s="31"/>
      <c r="K33" s="31"/>
    </row>
    <row r="34" spans="2:11" s="5" customFormat="1" ht="35.25" customHeight="1" x14ac:dyDescent="0.25">
      <c r="B34" s="11" t="s">
        <v>5</v>
      </c>
      <c r="C34" s="13"/>
      <c r="D34" s="13"/>
      <c r="E34" s="13"/>
      <c r="F34" s="38"/>
      <c r="G34" s="23"/>
      <c r="H34" s="23">
        <f>(G34/$O$2) *100</f>
        <v>0</v>
      </c>
      <c r="J34" s="31"/>
      <c r="K34" s="31"/>
    </row>
    <row r="35" spans="2:11" s="5" customFormat="1" ht="35.25" customHeight="1" x14ac:dyDescent="0.25">
      <c r="B35" s="10" t="s">
        <v>16</v>
      </c>
      <c r="C35" s="13"/>
      <c r="D35" s="13"/>
      <c r="E35" s="13"/>
      <c r="F35" s="38"/>
      <c r="G35" s="23"/>
      <c r="H35" s="28"/>
      <c r="J35" s="31"/>
      <c r="K35" s="31"/>
    </row>
    <row r="36" spans="2:11" s="5" customFormat="1" ht="35.25" customHeight="1" x14ac:dyDescent="0.25">
      <c r="B36" s="11" t="s">
        <v>101</v>
      </c>
      <c r="C36" s="14" t="s">
        <v>102</v>
      </c>
      <c r="D36" s="14" t="s">
        <v>103</v>
      </c>
      <c r="E36" s="14" t="s">
        <v>104</v>
      </c>
      <c r="F36" s="37">
        <v>33441</v>
      </c>
      <c r="G36" s="23">
        <v>28690705.949999999</v>
      </c>
      <c r="H36" s="23">
        <v>1.6</v>
      </c>
      <c r="J36" s="31"/>
      <c r="K36" s="31"/>
    </row>
    <row r="37" spans="2:11" s="5" customFormat="1" ht="35.25" customHeight="1" x14ac:dyDescent="0.25">
      <c r="B37" s="11" t="s">
        <v>105</v>
      </c>
      <c r="C37" s="14" t="s">
        <v>106</v>
      </c>
      <c r="D37" s="14" t="s">
        <v>107</v>
      </c>
      <c r="E37" s="14" t="s">
        <v>108</v>
      </c>
      <c r="F37" s="37">
        <v>31924</v>
      </c>
      <c r="G37" s="23">
        <v>31456850.68</v>
      </c>
      <c r="H37" s="23">
        <v>1.75</v>
      </c>
      <c r="J37" s="31"/>
      <c r="K37" s="31"/>
    </row>
    <row r="38" spans="2:11" s="5" customFormat="1" ht="35.25" customHeight="1" x14ac:dyDescent="0.25">
      <c r="B38" s="11" t="s">
        <v>109</v>
      </c>
      <c r="C38" s="14" t="s">
        <v>110</v>
      </c>
      <c r="D38" s="14" t="s">
        <v>111</v>
      </c>
      <c r="E38" s="14" t="s">
        <v>112</v>
      </c>
      <c r="F38" s="37">
        <v>9961</v>
      </c>
      <c r="G38" s="23">
        <v>9766860.1099999994</v>
      </c>
      <c r="H38" s="23">
        <v>0.54</v>
      </c>
      <c r="J38" s="31"/>
      <c r="K38" s="31"/>
    </row>
    <row r="39" spans="2:11" s="5" customFormat="1" ht="35.25" customHeight="1" x14ac:dyDescent="0.25">
      <c r="B39" s="11" t="s">
        <v>113</v>
      </c>
      <c r="C39" s="14" t="s">
        <v>114</v>
      </c>
      <c r="D39" s="14" t="s">
        <v>115</v>
      </c>
      <c r="E39" s="14" t="s">
        <v>116</v>
      </c>
      <c r="F39" s="37">
        <v>21000</v>
      </c>
      <c r="G39" s="23">
        <v>18306120</v>
      </c>
      <c r="H39" s="23">
        <v>1.02</v>
      </c>
      <c r="J39" s="31"/>
      <c r="K39" s="31"/>
    </row>
    <row r="40" spans="2:11" s="5" customFormat="1" ht="35.25" customHeight="1" x14ac:dyDescent="0.25">
      <c r="B40" s="11" t="s">
        <v>117</v>
      </c>
      <c r="C40" s="14" t="s">
        <v>118</v>
      </c>
      <c r="D40" s="14" t="s">
        <v>119</v>
      </c>
      <c r="E40" s="14" t="s">
        <v>120</v>
      </c>
      <c r="F40" s="37">
        <v>34250</v>
      </c>
      <c r="G40" s="23">
        <v>28551827.5</v>
      </c>
      <c r="H40" s="23">
        <v>1.59</v>
      </c>
      <c r="J40" s="31"/>
      <c r="K40" s="31"/>
    </row>
    <row r="41" spans="2:11" s="5" customFormat="1" ht="35.25" customHeight="1" x14ac:dyDescent="0.25">
      <c r="B41" s="11" t="s">
        <v>121</v>
      </c>
      <c r="C41" s="14" t="s">
        <v>122</v>
      </c>
      <c r="D41" s="14" t="s">
        <v>111</v>
      </c>
      <c r="E41" s="14" t="s">
        <v>112</v>
      </c>
      <c r="F41" s="37">
        <v>5670</v>
      </c>
      <c r="G41" s="23">
        <v>5425963.2000000002</v>
      </c>
      <c r="H41" s="23">
        <v>0.3</v>
      </c>
      <c r="J41" s="31"/>
      <c r="K41" s="31"/>
    </row>
    <row r="42" spans="2:11" s="5" customFormat="1" ht="35.25" customHeight="1" x14ac:dyDescent="0.25">
      <c r="B42" s="11" t="s">
        <v>123</v>
      </c>
      <c r="C42" s="14" t="s">
        <v>124</v>
      </c>
      <c r="D42" s="14" t="s">
        <v>125</v>
      </c>
      <c r="E42" s="14" t="s">
        <v>126</v>
      </c>
      <c r="F42" s="37">
        <v>5890</v>
      </c>
      <c r="G42" s="23">
        <v>5869502.7999999998</v>
      </c>
      <c r="H42" s="23">
        <v>0.33</v>
      </c>
      <c r="J42" s="31"/>
      <c r="K42" s="31"/>
    </row>
    <row r="43" spans="2:11" s="5" customFormat="1" ht="35.25" customHeight="1" x14ac:dyDescent="0.25">
      <c r="B43" s="11" t="s">
        <v>127</v>
      </c>
      <c r="C43" s="14" t="s">
        <v>128</v>
      </c>
      <c r="D43" s="14" t="s">
        <v>129</v>
      </c>
      <c r="E43" s="14" t="s">
        <v>130</v>
      </c>
      <c r="F43" s="37">
        <v>947</v>
      </c>
      <c r="G43" s="23">
        <v>912443.97</v>
      </c>
      <c r="H43" s="23">
        <v>0.05</v>
      </c>
      <c r="J43" s="31"/>
      <c r="K43" s="31"/>
    </row>
    <row r="44" spans="2:11" s="5" customFormat="1" ht="35.25" customHeight="1" x14ac:dyDescent="0.25">
      <c r="B44" s="11" t="s">
        <v>131</v>
      </c>
      <c r="C44" s="14" t="s">
        <v>132</v>
      </c>
      <c r="D44" s="14" t="s">
        <v>111</v>
      </c>
      <c r="E44" s="14" t="s">
        <v>112</v>
      </c>
      <c r="F44" s="37">
        <v>19477</v>
      </c>
      <c r="G44" s="23">
        <v>17872679.510000002</v>
      </c>
      <c r="H44" s="23">
        <v>1</v>
      </c>
      <c r="J44" s="31"/>
      <c r="K44" s="31"/>
    </row>
    <row r="45" spans="2:11" s="5" customFormat="1" ht="35.25" customHeight="1" x14ac:dyDescent="0.25">
      <c r="B45" s="11" t="s">
        <v>133</v>
      </c>
      <c r="C45" s="14" t="s">
        <v>134</v>
      </c>
      <c r="D45" s="14" t="s">
        <v>135</v>
      </c>
      <c r="E45" s="14" t="s">
        <v>136</v>
      </c>
      <c r="F45" s="37">
        <v>51456</v>
      </c>
      <c r="G45" s="23">
        <v>50028096</v>
      </c>
      <c r="H45" s="23">
        <v>2.79</v>
      </c>
      <c r="J45" s="31"/>
      <c r="K45" s="31"/>
    </row>
    <row r="46" spans="2:11" s="5" customFormat="1" ht="35.25" customHeight="1" x14ac:dyDescent="0.25">
      <c r="B46" s="11" t="s">
        <v>137</v>
      </c>
      <c r="C46" s="14" t="s">
        <v>138</v>
      </c>
      <c r="D46" s="14" t="s">
        <v>139</v>
      </c>
      <c r="E46" s="14" t="s">
        <v>140</v>
      </c>
      <c r="F46" s="37">
        <v>10185</v>
      </c>
      <c r="G46" s="23">
        <v>9715675.1999999993</v>
      </c>
      <c r="H46" s="23">
        <v>0.54</v>
      </c>
      <c r="J46" s="31"/>
      <c r="K46" s="31"/>
    </row>
    <row r="47" spans="2:11" s="5" customFormat="1" ht="35.25" customHeight="1" x14ac:dyDescent="0.25">
      <c r="B47" s="11" t="s">
        <v>141</v>
      </c>
      <c r="C47" s="14" t="s">
        <v>142</v>
      </c>
      <c r="D47" s="14" t="s">
        <v>143</v>
      </c>
      <c r="E47" s="14" t="s">
        <v>144</v>
      </c>
      <c r="F47" s="37">
        <v>887</v>
      </c>
      <c r="G47" s="23">
        <v>838534.32</v>
      </c>
      <c r="H47" s="23">
        <v>0.05</v>
      </c>
      <c r="J47" s="31"/>
      <c r="K47" s="31"/>
    </row>
    <row r="48" spans="2:11" s="5" customFormat="1" ht="35.25" customHeight="1" x14ac:dyDescent="0.25">
      <c r="B48" s="11" t="s">
        <v>145</v>
      </c>
      <c r="C48" s="14" t="s">
        <v>146</v>
      </c>
      <c r="D48" s="14" t="s">
        <v>147</v>
      </c>
      <c r="E48" s="14" t="s">
        <v>148</v>
      </c>
      <c r="F48" s="37">
        <v>35000</v>
      </c>
      <c r="G48" s="23">
        <v>29130500</v>
      </c>
      <c r="H48" s="23">
        <v>1.62</v>
      </c>
      <c r="J48" s="31"/>
      <c r="K48" s="31"/>
    </row>
    <row r="49" spans="2:11" s="5" customFormat="1" ht="35.25" customHeight="1" x14ac:dyDescent="0.25">
      <c r="B49" s="11" t="s">
        <v>149</v>
      </c>
      <c r="C49" s="14" t="s">
        <v>150</v>
      </c>
      <c r="D49" s="14" t="s">
        <v>111</v>
      </c>
      <c r="E49" s="14" t="s">
        <v>112</v>
      </c>
      <c r="F49" s="37">
        <v>2522</v>
      </c>
      <c r="G49" s="23">
        <v>2459252.64</v>
      </c>
      <c r="H49" s="23">
        <v>0.14000000000000001</v>
      </c>
      <c r="J49" s="31"/>
      <c r="K49" s="31"/>
    </row>
    <row r="50" spans="2:11" s="5" customFormat="1" ht="35.25" customHeight="1" x14ac:dyDescent="0.25">
      <c r="B50" s="11" t="s">
        <v>151</v>
      </c>
      <c r="C50" s="14" t="s">
        <v>152</v>
      </c>
      <c r="D50" s="14" t="s">
        <v>103</v>
      </c>
      <c r="E50" s="14" t="s">
        <v>104</v>
      </c>
      <c r="F50" s="37">
        <v>16077</v>
      </c>
      <c r="G50" s="23">
        <v>14727014.310000001</v>
      </c>
      <c r="H50" s="23">
        <v>0.82</v>
      </c>
      <c r="J50" s="31"/>
      <c r="K50" s="31"/>
    </row>
    <row r="51" spans="2:11" s="5" customFormat="1" ht="35.25" customHeight="1" x14ac:dyDescent="0.25">
      <c r="B51" s="11" t="s">
        <v>153</v>
      </c>
      <c r="C51" s="14" t="s">
        <v>154</v>
      </c>
      <c r="D51" s="14" t="s">
        <v>155</v>
      </c>
      <c r="E51" s="14" t="s">
        <v>156</v>
      </c>
      <c r="F51" s="37">
        <v>20073</v>
      </c>
      <c r="G51" s="23">
        <v>19790372.16</v>
      </c>
      <c r="H51" s="23">
        <v>1.1000000000000001</v>
      </c>
      <c r="J51" s="31"/>
      <c r="K51" s="31"/>
    </row>
    <row r="52" spans="2:11" s="5" customFormat="1" ht="35.25" customHeight="1" x14ac:dyDescent="0.25">
      <c r="B52" s="11" t="s">
        <v>157</v>
      </c>
      <c r="C52" s="14" t="s">
        <v>158</v>
      </c>
      <c r="D52" s="14" t="s">
        <v>159</v>
      </c>
      <c r="E52" s="14" t="s">
        <v>160</v>
      </c>
      <c r="F52" s="37">
        <v>39895</v>
      </c>
      <c r="G52" s="23">
        <v>36547809.5</v>
      </c>
      <c r="H52" s="23">
        <v>2.04</v>
      </c>
      <c r="J52" s="31"/>
      <c r="K52" s="31"/>
    </row>
    <row r="53" spans="2:11" s="5" customFormat="1" ht="35.25" customHeight="1" x14ac:dyDescent="0.25">
      <c r="B53" s="11" t="s">
        <v>161</v>
      </c>
      <c r="C53" s="14" t="s">
        <v>162</v>
      </c>
      <c r="D53" s="14" t="s">
        <v>163</v>
      </c>
      <c r="E53" s="14" t="s">
        <v>164</v>
      </c>
      <c r="F53" s="37">
        <v>4967</v>
      </c>
      <c r="G53" s="23">
        <v>4906750.29</v>
      </c>
      <c r="H53" s="23">
        <v>0.27</v>
      </c>
      <c r="J53" s="31"/>
      <c r="K53" s="31"/>
    </row>
    <row r="54" spans="2:11" s="5" customFormat="1" ht="35.25" customHeight="1" x14ac:dyDescent="0.25">
      <c r="B54" s="11" t="s">
        <v>165</v>
      </c>
      <c r="C54" s="14" t="s">
        <v>166</v>
      </c>
      <c r="D54" s="14" t="s">
        <v>167</v>
      </c>
      <c r="E54" s="14" t="s">
        <v>168</v>
      </c>
      <c r="F54" s="37">
        <v>20000</v>
      </c>
      <c r="G54" s="23">
        <v>19888600</v>
      </c>
      <c r="H54" s="23">
        <v>1.1100000000000001</v>
      </c>
      <c r="J54" s="31"/>
      <c r="K54" s="31"/>
    </row>
    <row r="55" spans="2:11" s="5" customFormat="1" ht="35.25" customHeight="1" x14ac:dyDescent="0.25">
      <c r="B55" s="11" t="s">
        <v>169</v>
      </c>
      <c r="C55" s="14" t="s">
        <v>170</v>
      </c>
      <c r="D55" s="14" t="s">
        <v>171</v>
      </c>
      <c r="E55" s="14" t="s">
        <v>172</v>
      </c>
      <c r="F55" s="37">
        <v>120</v>
      </c>
      <c r="G55" s="23">
        <v>114012.19</v>
      </c>
      <c r="H55" s="23">
        <v>0.01</v>
      </c>
      <c r="J55" s="31"/>
      <c r="K55" s="31"/>
    </row>
    <row r="56" spans="2:11" s="5" customFormat="1" ht="35.25" customHeight="1" x14ac:dyDescent="0.25">
      <c r="B56" s="11" t="s">
        <v>173</v>
      </c>
      <c r="C56" s="14" t="s">
        <v>174</v>
      </c>
      <c r="D56" s="14" t="s">
        <v>171</v>
      </c>
      <c r="E56" s="14" t="s">
        <v>172</v>
      </c>
      <c r="F56" s="37">
        <v>10700</v>
      </c>
      <c r="G56" s="23">
        <v>9606460</v>
      </c>
      <c r="H56" s="23">
        <v>0.54</v>
      </c>
      <c r="J56" s="31"/>
      <c r="K56" s="31"/>
    </row>
    <row r="57" spans="2:11" s="5" customFormat="1" ht="35.25" customHeight="1" x14ac:dyDescent="0.25">
      <c r="B57" s="11" t="s">
        <v>175</v>
      </c>
      <c r="C57" s="14" t="s">
        <v>176</v>
      </c>
      <c r="D57" s="14" t="s">
        <v>171</v>
      </c>
      <c r="E57" s="14" t="s">
        <v>172</v>
      </c>
      <c r="F57" s="37">
        <v>1423</v>
      </c>
      <c r="G57" s="23">
        <v>1157852.4099999999</v>
      </c>
      <c r="H57" s="23">
        <v>0.06</v>
      </c>
      <c r="J57" s="31"/>
      <c r="K57" s="31"/>
    </row>
    <row r="58" spans="2:11" s="5" customFormat="1" ht="35.25" customHeight="1" x14ac:dyDescent="0.25">
      <c r="B58" s="11" t="s">
        <v>5</v>
      </c>
      <c r="C58" s="13"/>
      <c r="D58" s="13"/>
      <c r="E58" s="13"/>
      <c r="F58" s="38"/>
      <c r="G58" s="23">
        <f>SUM($G$36:$G$57)</f>
        <v>345763882.74000001</v>
      </c>
      <c r="H58" s="23">
        <f>(G58/$O$2) *100</f>
        <v>19.281450652131003</v>
      </c>
      <c r="J58" s="31"/>
      <c r="K58" s="31"/>
    </row>
    <row r="59" spans="2:11" s="5" customFormat="1" ht="35.25" customHeight="1" x14ac:dyDescent="0.25">
      <c r="B59" s="12" t="s">
        <v>27</v>
      </c>
      <c r="C59" s="16"/>
      <c r="D59" s="13"/>
      <c r="E59" s="13"/>
      <c r="F59" s="38"/>
      <c r="G59" s="23"/>
      <c r="H59" s="28"/>
      <c r="J59" s="31"/>
      <c r="K59" s="31"/>
    </row>
    <row r="60" spans="2:11" s="5" customFormat="1" ht="35.25" customHeight="1" x14ac:dyDescent="0.25">
      <c r="B60" s="11" t="s">
        <v>5</v>
      </c>
      <c r="C60" s="13"/>
      <c r="D60" s="13"/>
      <c r="E60" s="13"/>
      <c r="F60" s="38"/>
      <c r="G60" s="23"/>
      <c r="H60" s="23">
        <f>(G60/$O$2) *100</f>
        <v>0</v>
      </c>
      <c r="J60" s="31"/>
      <c r="K60" s="31"/>
    </row>
    <row r="61" spans="2:11" s="5" customFormat="1" ht="35.25" customHeight="1" x14ac:dyDescent="0.25">
      <c r="B61" s="10" t="s">
        <v>9</v>
      </c>
      <c r="C61" s="13"/>
      <c r="D61" s="13"/>
      <c r="E61" s="13"/>
      <c r="F61" s="38"/>
      <c r="G61" s="23"/>
      <c r="H61" s="28"/>
      <c r="J61" s="31"/>
      <c r="K61" s="31"/>
    </row>
    <row r="62" spans="2:11" s="5" customFormat="1" ht="35.25" customHeight="1" x14ac:dyDescent="0.25">
      <c r="B62" s="11" t="s">
        <v>177</v>
      </c>
      <c r="C62" s="14" t="s">
        <v>178</v>
      </c>
      <c r="D62" s="14" t="s">
        <v>179</v>
      </c>
      <c r="E62" s="14" t="s">
        <v>180</v>
      </c>
      <c r="F62" s="37">
        <v>3762</v>
      </c>
      <c r="G62" s="23">
        <v>9428211.5399999991</v>
      </c>
      <c r="H62" s="23">
        <v>0.53</v>
      </c>
      <c r="J62" s="31"/>
      <c r="K62" s="31"/>
    </row>
    <row r="63" spans="2:11" s="5" customFormat="1" ht="35.25" customHeight="1" x14ac:dyDescent="0.25">
      <c r="B63" s="11" t="s">
        <v>5</v>
      </c>
      <c r="C63" s="13"/>
      <c r="D63" s="13"/>
      <c r="E63" s="13"/>
      <c r="F63" s="38"/>
      <c r="G63" s="23">
        <f>SUM($G$62)</f>
        <v>9428211.5399999991</v>
      </c>
      <c r="H63" s="23">
        <f>(G63/$O$2) *100</f>
        <v>0.52576224591699239</v>
      </c>
      <c r="J63" s="31"/>
      <c r="K63" s="31"/>
    </row>
    <row r="64" spans="2:11" s="5" customFormat="1" ht="35.25" customHeight="1" x14ac:dyDescent="0.25">
      <c r="B64" s="10" t="s">
        <v>10</v>
      </c>
      <c r="C64" s="13"/>
      <c r="D64" s="13"/>
      <c r="E64" s="13"/>
      <c r="F64" s="38"/>
      <c r="G64" s="23"/>
      <c r="H64" s="23"/>
      <c r="J64" s="31"/>
      <c r="K64" s="31"/>
    </row>
    <row r="65" spans="1:15" s="5" customFormat="1" ht="35.25" customHeight="1" x14ac:dyDescent="0.25">
      <c r="B65" s="11" t="s">
        <v>5</v>
      </c>
      <c r="C65" s="13"/>
      <c r="D65" s="13"/>
      <c r="E65" s="13"/>
      <c r="F65" s="38"/>
      <c r="G65" s="23"/>
      <c r="H65" s="23">
        <f>(G65/$O$2) *100</f>
        <v>0</v>
      </c>
      <c r="J65" s="31"/>
      <c r="K65" s="31"/>
    </row>
    <row r="66" spans="1:15" s="5" customFormat="1" ht="35.25" customHeight="1" x14ac:dyDescent="0.25">
      <c r="B66" s="10" t="s">
        <v>28</v>
      </c>
      <c r="C66" s="13"/>
      <c r="D66" s="13"/>
      <c r="E66" s="13"/>
      <c r="F66" s="38"/>
      <c r="G66" s="23"/>
      <c r="H66" s="28"/>
      <c r="J66" s="31"/>
      <c r="K66" s="31"/>
    </row>
    <row r="67" spans="1:15" s="5" customFormat="1" ht="35.25" customHeight="1" x14ac:dyDescent="0.25">
      <c r="B67" s="11" t="s">
        <v>5</v>
      </c>
      <c r="C67" s="13"/>
      <c r="D67" s="13"/>
      <c r="E67" s="13"/>
      <c r="F67" s="38"/>
      <c r="G67" s="23"/>
      <c r="H67" s="23">
        <f>(G67/$O$2) *100</f>
        <v>0</v>
      </c>
      <c r="J67" s="31"/>
      <c r="K67" s="31"/>
    </row>
    <row r="68" spans="1:15" s="5" customFormat="1" ht="35.25" customHeight="1" x14ac:dyDescent="0.25">
      <c r="B68" s="10" t="s">
        <v>32</v>
      </c>
      <c r="C68" s="13"/>
      <c r="D68" s="13"/>
      <c r="E68" s="13"/>
      <c r="F68" s="38"/>
      <c r="G68" s="23"/>
      <c r="H68" s="28"/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2" t="s">
        <v>29</v>
      </c>
      <c r="C70" s="13"/>
      <c r="D70" s="13"/>
      <c r="E70" s="13"/>
      <c r="F70" s="38"/>
      <c r="G70" s="23"/>
      <c r="H70" s="29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181</v>
      </c>
      <c r="C71" s="14"/>
      <c r="D71" s="14" t="s">
        <v>182</v>
      </c>
      <c r="E71" s="14" t="s">
        <v>183</v>
      </c>
      <c r="F71" s="37"/>
      <c r="G71" s="23">
        <v>64907022.07</v>
      </c>
      <c r="H71" s="23">
        <v>3.62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184</v>
      </c>
      <c r="C72" s="14"/>
      <c r="D72" s="14" t="s">
        <v>185</v>
      </c>
      <c r="E72" s="14" t="s">
        <v>183</v>
      </c>
      <c r="F72" s="37"/>
      <c r="G72" s="23">
        <v>249934.39</v>
      </c>
      <c r="H72" s="23">
        <v>0.01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186</v>
      </c>
      <c r="C73" s="14"/>
      <c r="D73" s="14" t="s">
        <v>187</v>
      </c>
      <c r="E73" s="14" t="s">
        <v>188</v>
      </c>
      <c r="F73" s="37"/>
      <c r="G73" s="23">
        <v>50720.24</v>
      </c>
      <c r="H73" s="23"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5</v>
      </c>
      <c r="C74" s="13"/>
      <c r="D74" s="13"/>
      <c r="E74" s="13"/>
      <c r="F74" s="38"/>
      <c r="G74" s="23">
        <f>SUM($G$71:$G$73)</f>
        <v>65207676.700000003</v>
      </c>
      <c r="H74" s="23">
        <f>(G74/$O$2) *100</f>
        <v>3.6362924619764252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2" t="s">
        <v>30</v>
      </c>
      <c r="C75" s="13"/>
      <c r="D75" s="13"/>
      <c r="E75" s="13"/>
      <c r="F75" s="38"/>
      <c r="G75" s="23"/>
      <c r="H75" s="28"/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1" t="s">
        <v>5</v>
      </c>
      <c r="C76" s="13"/>
      <c r="D76" s="13"/>
      <c r="E76" s="13"/>
      <c r="F76" s="38"/>
      <c r="G76" s="23"/>
      <c r="H76" s="23">
        <f>(G76/$O$2) *100</f>
        <v>0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0" t="s">
        <v>11</v>
      </c>
      <c r="C77" s="13"/>
      <c r="D77" s="13"/>
      <c r="E77" s="13"/>
      <c r="F77" s="38"/>
      <c r="G77" s="23"/>
      <c r="H77" s="28"/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5</v>
      </c>
      <c r="C78" s="13"/>
      <c r="D78" s="13"/>
      <c r="E78" s="13"/>
      <c r="F78" s="38"/>
      <c r="G78" s="23"/>
      <c r="H78" s="23">
        <f>(G78/$O$2) *100</f>
        <v>0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0" t="s">
        <v>25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189</v>
      </c>
      <c r="C80" s="14"/>
      <c r="D80" s="14" t="s">
        <v>190</v>
      </c>
      <c r="E80" s="14" t="s">
        <v>191</v>
      </c>
      <c r="F80" s="37"/>
      <c r="G80" s="23">
        <v>10624508.289999999</v>
      </c>
      <c r="H80" s="23">
        <v>0.59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>
        <f>SUM($G$80)</f>
        <v>10624508.289999999</v>
      </c>
      <c r="H81" s="23">
        <f>(G81/$O$2) *100</f>
        <v>0.59247348414014323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17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18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26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22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19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31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20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192</v>
      </c>
      <c r="C95" s="14"/>
      <c r="D95" s="14" t="s">
        <v>185</v>
      </c>
      <c r="E95" s="14" t="s">
        <v>183</v>
      </c>
      <c r="F95" s="37"/>
      <c r="G95" s="23">
        <v>99419.18</v>
      </c>
      <c r="H95" s="23">
        <v>0.01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5</v>
      </c>
      <c r="C96" s="13"/>
      <c r="D96" s="13"/>
      <c r="E96" s="13"/>
      <c r="F96" s="38"/>
      <c r="G96" s="23">
        <f>SUM($G$95)</f>
        <v>99419.18</v>
      </c>
      <c r="H96" s="23">
        <f>(G96/$O$2) *100</f>
        <v>5.5440897928798211E-3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0" t="s">
        <v>34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7"/>
      <c r="B99" s="10" t="s">
        <v>23</v>
      </c>
      <c r="C99" s="15"/>
      <c r="D99" s="15"/>
      <c r="E99" s="15"/>
      <c r="F99" s="39"/>
      <c r="G99" s="24">
        <f>G98+G96+G93+G91+G89+G87+G85+G83+G81+G78+G76+G74+G69+G67+G65+G63+G60+G58+G34+G32+G25</f>
        <v>1793246208.3800001</v>
      </c>
      <c r="H99" s="24">
        <v>100</v>
      </c>
      <c r="I99" s="7"/>
      <c r="J99" s="33">
        <v>1793246208.3800001</v>
      </c>
      <c r="K99" s="17">
        <f>ROUND(G99,2)-ROUND(J99,2)</f>
        <v>0</v>
      </c>
      <c r="L99" s="7"/>
      <c r="M99" s="7"/>
      <c r="N99" s="7"/>
      <c r="O99" s="7"/>
    </row>
    <row r="100" spans="1:15" ht="35.25" customHeight="1" x14ac:dyDescent="0.25"/>
    <row r="101" spans="1:15" ht="35.25" customHeight="1" x14ac:dyDescent="0.25"/>
    <row r="102" spans="1:15" ht="35.25" customHeight="1" x14ac:dyDescent="0.25"/>
    <row r="103" spans="1:15" ht="35.25" customHeight="1" x14ac:dyDescent="0.25"/>
    <row r="104" spans="1:15" ht="35.25" customHeight="1" x14ac:dyDescent="0.25"/>
    <row r="105" spans="1:15" ht="35.25" customHeight="1" x14ac:dyDescent="0.25"/>
    <row r="106" spans="1:15" ht="35.25" customHeight="1" x14ac:dyDescent="0.25"/>
    <row r="107" spans="1:15" ht="35.25" customHeight="1" x14ac:dyDescent="0.25"/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2022-06-24T08:17:59Z</dcterms:modified>
</cp:coreProperties>
</file>