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"/>
    </mc:Choice>
  </mc:AlternateContent>
  <xr:revisionPtr revIDLastSave="0" documentId="8_{0D329527-DCA2-4D69-AF45-51C9405F7AFD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портфеля'!$A$7:$O$25</definedName>
    <definedName name="Report07">'Состав портфеля'!$A$27:$O$32</definedName>
    <definedName name="Report08">'Состав портфеля'!$A$34:$O$34</definedName>
    <definedName name="Report09">'Состав портфеля'!$A$36:$O$63</definedName>
    <definedName name="Report10">'Состав портфеля'!$A$65:$O$65</definedName>
    <definedName name="Report11">'Состав портфеля'!$A$67:$O$68</definedName>
    <definedName name="Report12">'Состав портфеля'!$A$70:$O$70</definedName>
    <definedName name="Report13">'Состав портфеля'!$A$72:$O$72</definedName>
    <definedName name="Report14">'Состав портфеля'!$A$74:$O$74</definedName>
    <definedName name="Report15">'Состав портфеля'!$A$76:$O$79</definedName>
    <definedName name="Report16">'Состав портфеля'!$A$81:$O$81</definedName>
    <definedName name="Report17">'Состав портфеля'!$A$83:$O$83</definedName>
    <definedName name="Report18">'Состав портфеля'!$A$85:$O$86</definedName>
    <definedName name="Report19">'Состав портфеля'!$A$88:$O$88</definedName>
    <definedName name="Report20">'Состав портфеля'!$A$90:$O$91</definedName>
    <definedName name="Report21">'Состав портфеля'!$A$93:$O$93</definedName>
    <definedName name="Report22">'Состав портфеля'!$A$95:$O$95</definedName>
    <definedName name="Report23">'Состав портфеля'!$A$97:$O$97</definedName>
    <definedName name="Report24">'Состав портфеля'!$A$99:$O$99</definedName>
    <definedName name="Report25">'Состав портфеля'!$A$101:$O$102</definedName>
    <definedName name="Report26">'Состав портфеля'!$A$104:$O$104</definedName>
    <definedName name="Report27">'Состав портфеля'!$A$105:$K$105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2" i="12" l="1"/>
  <c r="G105" i="12" s="1"/>
  <c r="K105" i="12" s="1"/>
  <c r="G91" i="12"/>
  <c r="G86" i="12"/>
  <c r="G79" i="12"/>
  <c r="G68" i="12"/>
  <c r="G63" i="12"/>
  <c r="G32" i="12"/>
  <c r="G25" i="12"/>
  <c r="B5" i="9"/>
  <c r="B3" i="12" l="1"/>
  <c r="O1" i="12" l="1"/>
  <c r="O2" i="12" l="1"/>
  <c r="H104" i="12" s="1"/>
  <c r="H99" i="12" l="1"/>
  <c r="H102" i="12"/>
  <c r="H95" i="12"/>
  <c r="H97" i="12"/>
  <c r="H91" i="12"/>
  <c r="H93" i="12"/>
  <c r="H86" i="12"/>
  <c r="H88" i="12"/>
  <c r="H81" i="12"/>
  <c r="H83" i="12"/>
  <c r="H74" i="12"/>
  <c r="H79" i="12"/>
  <c r="H70" i="12"/>
  <c r="H72" i="12"/>
  <c r="H65" i="12"/>
  <c r="H68" i="12"/>
  <c r="H34" i="12"/>
  <c r="H63" i="12"/>
  <c r="H25" i="12"/>
  <c r="H32" i="12"/>
  <c r="B2" i="12"/>
</calcChain>
</file>

<file path=xl/sharedStrings.xml><?xml version="1.0" encoding="utf-8"?>
<sst xmlns="http://schemas.openxmlformats.org/spreadsheetml/2006/main" count="289" uniqueCount="203">
  <si>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</si>
  <si>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</si>
  <si>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</si>
  <si>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</si>
  <si>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</si>
  <si>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</si>
  <si>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</si>
  <si>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</si>
  <si>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</si>
  <si>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</si>
  <si>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</si>
  <si>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</si>
  <si>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</si>
  <si>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</si>
  <si>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</si>
  <si>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</si>
  <si>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</si>
  <si>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</si>
  <si>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</si>
  <si>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</si>
  <si>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</si>
  <si>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</si>
  <si>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</si>
  <si>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</si>
  <si>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</si>
  <si>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</si>
  <si>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</si>
  <si>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</si>
  <si>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</si>
  <si>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</si>
  <si>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</si>
  <si>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</si>
  <si>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</si>
  <si>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</si>
  <si>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</si>
  <si>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</si>
  <si>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</si>
  <si>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</si>
  <si>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</si>
  <si>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</si>
  <si>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</si>
  <si>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</si>
  <si>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</si>
  <si>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31.01.2022</t>
  </si>
  <si>
    <t>Report28</t>
  </si>
  <si>
    <t>Акционерное общество "Негосударственный пенсионный фонд "Авиаполис"</t>
  </si>
  <si>
    <t>Report29</t>
  </si>
  <si>
    <t>25084RMFS</t>
  </si>
  <si>
    <t>RU000A101FA1</t>
  </si>
  <si>
    <t>Министерство финансов Российской Федерации</t>
  </si>
  <si>
    <t>1037739085636</t>
  </si>
  <si>
    <t>26212RMFS</t>
  </si>
  <si>
    <t>RU000A0JTK38</t>
  </si>
  <si>
    <t>26215RMFS</t>
  </si>
  <si>
    <t>RU000A0JU4L3</t>
  </si>
  <si>
    <t>26219RMFS</t>
  </si>
  <si>
    <t>RU000A0JWM07</t>
  </si>
  <si>
    <t>26220RMFS</t>
  </si>
  <si>
    <t>RU000A0JXB41</t>
  </si>
  <si>
    <t>26222RMFS</t>
  </si>
  <si>
    <t>RU000A0JXQF2</t>
  </si>
  <si>
    <t>26223RMFS</t>
  </si>
  <si>
    <t>RU000A0ZYU88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</si>
  <si>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</si>
  <si>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</si>
  <si>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</si>
  <si>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</si>
  <si>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</si>
  <si>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</si>
  <si>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</si>
  <si>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</si>
  <si>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</si>
  <si>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</si>
  <si>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</si>
  <si>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</si>
  <si>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</si>
  <si>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</si>
  <si>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</si>
  <si>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</si>
  <si>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</si>
  <si>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</si>
  <si>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</si>
  <si>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</si>
  <si>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29006RMFS</t>
  </si>
  <si>
    <t>RU000A0JV4L2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</si>
  <si>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</si>
  <si>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</si>
  <si>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</si>
  <si>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</si>
  <si>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</si>
  <si>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</si>
  <si>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</si>
  <si>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</si>
  <si>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</si>
  <si>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</si>
  <si>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</si>
  <si>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</si>
  <si>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</si>
  <si>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</si>
  <si>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</si>
  <si>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</si>
  <si>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</si>
  <si>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</si>
  <si>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</si>
  <si>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</si>
  <si>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</si>
  <si>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</si>
  <si>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</si>
  <si>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</si>
  <si>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4B02-01-60525-P-002P</t>
  </si>
  <si>
    <t>RU000A101HJ8</t>
  </si>
  <si>
    <t>Публичное акционерное общество "Магнит"</t>
  </si>
  <si>
    <t>1032304945947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</si>
  <si>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</si>
  <si>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</si>
  <si>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</si>
  <si>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</si>
  <si>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</si>
  <si>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</si>
  <si>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</si>
  <si>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</si>
  <si>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4B02-02-36420-R-001P</t>
  </si>
  <si>
    <t>RU000A100782</t>
  </si>
  <si>
    <t>Общество с ограниченной ответственностью "Лента"</t>
  </si>
  <si>
    <t>1037832048605</t>
  </si>
  <si>
    <t>4B02-02-60525-P-002P</t>
  </si>
  <si>
    <t>RU000A101MC3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</si>
  <si>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</si>
  <si>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</si>
  <si>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</si>
  <si>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</si>
  <si>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</si>
  <si>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</si>
  <si>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</si>
  <si>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</si>
  <si>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4B02-03-60525-P-002P</t>
  </si>
  <si>
    <t>RU000A101PJ1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</si>
  <si>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</si>
  <si>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</si>
  <si>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</si>
  <si>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</si>
  <si>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</si>
  <si>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</si>
  <si>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Акционерное общество "Минерально-химическая компания "ЕвроХим"</t>
  </si>
  <si>
    <t>1027700002659</t>
  </si>
  <si>
    <t>4B02-04-36420-R-001P</t>
  </si>
  <si>
    <t>RU000A101R33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</si>
  <si>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</si>
  <si>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</si>
  <si>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</si>
  <si>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</si>
  <si>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4B02-05-36241-R-001P</t>
  </si>
  <si>
    <t>RU000A100AB2</t>
  </si>
  <si>
    <t>Общество с ограниченной ответственностью "ИКС 5 ФИНАНС"</t>
  </si>
  <si>
    <t>1067761792053</t>
  </si>
  <si>
    <t>4B02-05-60525-P-003P</t>
  </si>
  <si>
    <t>RU000A1018X4</t>
  </si>
  <si>
    <t>4B02-06-00146-A-001P</t>
  </si>
  <si>
    <t>RU000A0ZYXV9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</si>
  <si>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</si>
  <si>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</si>
  <si>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</si>
  <si>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</si>
  <si>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4B02-07-36241-R-001P</t>
  </si>
  <si>
    <t>RU000A1010X1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</si>
  <si>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</si>
  <si>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</si>
  <si>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</si>
  <si>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</si>
  <si>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4B02-11-36241-R-001P</t>
  </si>
  <si>
    <t>RU000A101QA8</t>
  </si>
  <si>
    <t>4B02-13-32432-H-001P</t>
  </si>
  <si>
    <t>RU000A1003A4</t>
  </si>
  <si>
    <t>4B020301326B002P</t>
  </si>
  <si>
    <t>RU000A0ZZZ66</t>
  </si>
  <si>
    <t>АКЦИОНЕРНОЕ ОБЩЕСТВО "АЛЬФА-БАНК"</t>
  </si>
  <si>
    <t>1027700067328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</si>
  <si>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</si>
  <si>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</si>
  <si>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</si>
  <si>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</si>
  <si>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</si>
  <si>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</si>
  <si>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</si>
  <si>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</si>
  <si>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</si>
  <si>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</si>
  <si>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</si>
  <si>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</si>
  <si>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</si>
  <si>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</si>
  <si>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</si>
  <si>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</si>
  <si>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</si>
  <si>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</si>
  <si>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</si>
  <si>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</si>
  <si>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</si>
  <si>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</si>
  <si>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ВТБ Капитал Брокер, 1002479, 20.11.2018</t>
  </si>
  <si>
    <t>Общество с ограниченной ответственностью ВТБ Капитал Брокер</t>
  </si>
  <si>
    <t>1087746377113</t>
  </si>
  <si>
    <t>ПАО Сбербанк, 01869855 (Подтв. №9038/1869/000361 от 21.01.2022),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</si>
</sst>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44592</v>
      </c>
      <c r="G6" s="3">
        <v>44592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1307422486.6700001</v>
      </c>
      <c r="C7">
        <v>83229639.950000003</v>
      </c>
      <c r="D7">
        <v>486779201.48000002</v>
      </c>
      <c r="F7">
        <v>9428211.5399999991</v>
      </c>
      <c r="H7">
        <v>95162342.640000001</v>
      </c>
      <c r="I7">
        <v>0</v>
      </c>
      <c r="M7">
        <v>14372621.109999999</v>
      </c>
      <c r="N7">
        <v>335</v>
      </c>
    </row>
    <row r="8" spans="1:14" x14ac:dyDescent="0.25">
      <c r="A8" t="s">
        <v>41</v>
      </c>
      <c r="B8">
        <v>1996394503.3900001</v>
      </c>
    </row>
    <row r="9" spans="1:14" x14ac:dyDescent="0.25">
      <c r="A9" t="s">
        <v>42</v>
      </c>
      <c r="B9" s="2" t="s">
        <v>43</v>
      </c>
      <c r="C9">
        <v>1996394503.3900001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1996394503.3900001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topLeftCell="A10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44592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31.01.2022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1996394503.3900001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177970</v>
      </c>
      <c r="G7" s="23">
        <v>169888382.30000001</v>
      </c>
      <c r="H7" s="23">
        <v>8.51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76409</v>
      </c>
      <c r="G8" s="23">
        <v>68384526.819999993</v>
      </c>
      <c r="H8" s="23">
        <v>3.43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169768</v>
      </c>
      <c r="G9" s="23">
        <v>169443743.12</v>
      </c>
      <c r="H9" s="23">
        <v>8.49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72020</v>
      </c>
      <c r="G10" s="23">
        <v>69658464.200000003</v>
      </c>
      <c r="H10" s="23">
        <v>3.49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41119</v>
      </c>
      <c r="G11" s="23">
        <v>40890789.549999997</v>
      </c>
      <c r="H11" s="23">
        <v>2.0499999999999998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30444</v>
      </c>
      <c r="G12" s="23">
        <v>29422603.800000001</v>
      </c>
      <c r="H12" s="23">
        <v>1.47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26930</v>
      </c>
      <c r="G13" s="23">
        <v>26204775.100000001</v>
      </c>
      <c r="H13" s="23">
        <v>1.31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130250</v>
      </c>
      <c r="G14" s="23">
        <v>113383927.5</v>
      </c>
      <c r="H14" s="23">
        <v>5.68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26321</v>
      </c>
      <c r="G15" s="23">
        <v>25503996.16</v>
      </c>
      <c r="H15" s="23">
        <v>1.28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58297</v>
      </c>
      <c r="G16" s="23">
        <v>55920231.310000002</v>
      </c>
      <c r="H16" s="23">
        <v>2.8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28800</v>
      </c>
      <c r="G17" s="23">
        <v>26763552</v>
      </c>
      <c r="H17" s="23">
        <v>1.34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8567</v>
      </c>
      <c r="G18" s="23">
        <v>8067458.2300000004</v>
      </c>
      <c r="H18" s="23">
        <v>0.4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73931</v>
      </c>
      <c r="G19" s="23">
        <v>64532891.280000001</v>
      </c>
      <c r="H19" s="23">
        <v>3.23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215676</v>
      </c>
      <c r="G20" s="23">
        <v>185160002.75999999</v>
      </c>
      <c r="H20" s="23">
        <v>9.27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15000</v>
      </c>
      <c r="G21" s="23">
        <v>12274200</v>
      </c>
      <c r="H21" s="23">
        <v>0.61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49</v>
      </c>
      <c r="E22" s="14" t="s">
        <v>50</v>
      </c>
      <c r="F22" s="37">
        <v>70000</v>
      </c>
      <c r="G22" s="23">
        <v>58633400</v>
      </c>
      <c r="H22" s="23">
        <v>2.94</v>
      </c>
      <c r="J22" s="31"/>
      <c r="K22" s="31"/>
    </row>
    <row r="23" spans="1:15" s="5" customFormat="1" ht="35.25" customHeight="1" x14ac:dyDescent="0.25">
      <c r="B23" s="11" t="s">
        <v>81</v>
      </c>
      <c r="C23" s="14" t="s">
        <v>82</v>
      </c>
      <c r="D23" s="14" t="s">
        <v>49</v>
      </c>
      <c r="E23" s="14" t="s">
        <v>50</v>
      </c>
      <c r="F23" s="37">
        <v>164600</v>
      </c>
      <c r="G23" s="23">
        <v>146372196</v>
      </c>
      <c r="H23" s="23">
        <v>7.33</v>
      </c>
      <c r="J23" s="31"/>
      <c r="K23" s="31"/>
    </row>
    <row r="24" spans="1:15" s="5" customFormat="1" ht="35.25" customHeight="1" x14ac:dyDescent="0.25">
      <c r="B24" s="11" t="s">
        <v>83</v>
      </c>
      <c r="C24" s="14" t="s">
        <v>84</v>
      </c>
      <c r="D24" s="14" t="s">
        <v>49</v>
      </c>
      <c r="E24" s="14" t="s">
        <v>50</v>
      </c>
      <c r="F24" s="37">
        <v>35729</v>
      </c>
      <c r="G24" s="23">
        <v>36917346.539999999</v>
      </c>
      <c r="H24" s="23">
        <v>1.85</v>
      </c>
      <c r="J24" s="31"/>
      <c r="K24" s="31"/>
    </row>
    <row r="25" spans="1:15" s="5" customFormat="1" ht="35.25" customHeight="1" x14ac:dyDescent="0.25">
      <c r="B25" s="11" t="s">
        <v>5</v>
      </c>
      <c r="C25" s="13"/>
      <c r="D25" s="13"/>
      <c r="E25" s="13"/>
      <c r="F25" s="38"/>
      <c r="G25" s="23">
        <f>SUM($G$7:$G$24)</f>
        <v>1307422486.6699998</v>
      </c>
      <c r="H25" s="23">
        <f>(G25/$O$2) *100</f>
        <v>65.489184850485032</v>
      </c>
      <c r="J25" s="31"/>
      <c r="K25" s="31"/>
    </row>
    <row r="26" spans="1:15" s="5" customFormat="1" ht="35.25" customHeight="1" x14ac:dyDescent="0.25">
      <c r="A26" s="7"/>
      <c r="B26" s="10" t="s">
        <v>8</v>
      </c>
      <c r="C26" s="15"/>
      <c r="D26" s="15"/>
      <c r="E26" s="15"/>
      <c r="F26" s="39"/>
      <c r="G26" s="24"/>
      <c r="H26" s="27"/>
      <c r="I26" s="7"/>
      <c r="J26" s="32"/>
      <c r="K26" s="32"/>
      <c r="L26" s="7"/>
      <c r="M26" s="7"/>
      <c r="N26" s="7"/>
      <c r="O26" s="7"/>
    </row>
    <row r="27" spans="1:15" s="5" customFormat="1" ht="35.25" customHeight="1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10560</v>
      </c>
      <c r="G27" s="23">
        <v>10051219.199999999</v>
      </c>
      <c r="H27" s="23">
        <v>0.5</v>
      </c>
      <c r="J27" s="31"/>
      <c r="K27" s="31"/>
    </row>
    <row r="28" spans="1:15" s="5" customFormat="1" ht="35.25" customHeight="1" x14ac:dyDescent="0.25">
      <c r="B28" s="11" t="s">
        <v>89</v>
      </c>
      <c r="C28" s="14" t="s">
        <v>90</v>
      </c>
      <c r="D28" s="14" t="s">
        <v>87</v>
      </c>
      <c r="E28" s="14" t="s">
        <v>88</v>
      </c>
      <c r="F28" s="37">
        <v>35000</v>
      </c>
      <c r="G28" s="23">
        <v>32131750</v>
      </c>
      <c r="H28" s="23">
        <v>1.61</v>
      </c>
      <c r="J28" s="31"/>
      <c r="K28" s="31"/>
    </row>
    <row r="29" spans="1:15" s="5" customFormat="1" ht="35.25" customHeight="1" x14ac:dyDescent="0.25">
      <c r="B29" s="11" t="s">
        <v>91</v>
      </c>
      <c r="C29" s="14" t="s">
        <v>92</v>
      </c>
      <c r="D29" s="14" t="s">
        <v>93</v>
      </c>
      <c r="E29" s="14" t="s">
        <v>94</v>
      </c>
      <c r="F29" s="37">
        <v>18800</v>
      </c>
      <c r="G29" s="23">
        <v>18016040</v>
      </c>
      <c r="H29" s="23">
        <v>0.9</v>
      </c>
      <c r="J29" s="31"/>
      <c r="K29" s="31"/>
    </row>
    <row r="30" spans="1:15" s="5" customFormat="1" ht="35.25" customHeight="1" x14ac:dyDescent="0.25">
      <c r="B30" s="11" t="s">
        <v>95</v>
      </c>
      <c r="C30" s="14" t="s">
        <v>96</v>
      </c>
      <c r="D30" s="14" t="s">
        <v>93</v>
      </c>
      <c r="E30" s="14" t="s">
        <v>94</v>
      </c>
      <c r="F30" s="37">
        <v>21750</v>
      </c>
      <c r="G30" s="23">
        <v>19806420</v>
      </c>
      <c r="H30" s="23">
        <v>0.99</v>
      </c>
      <c r="J30" s="31"/>
      <c r="K30" s="31"/>
    </row>
    <row r="31" spans="1:15" s="5" customFormat="1" ht="35.25" customHeight="1" x14ac:dyDescent="0.25">
      <c r="B31" s="11" t="s">
        <v>97</v>
      </c>
      <c r="C31" s="14" t="s">
        <v>98</v>
      </c>
      <c r="D31" s="14" t="s">
        <v>99</v>
      </c>
      <c r="E31" s="14" t="s">
        <v>100</v>
      </c>
      <c r="F31" s="37">
        <v>4229</v>
      </c>
      <c r="G31" s="23">
        <v>3224210.75</v>
      </c>
      <c r="H31" s="23">
        <v>0.16</v>
      </c>
      <c r="J31" s="31"/>
      <c r="K31" s="31"/>
    </row>
    <row r="32" spans="1:15" s="5" customFormat="1" ht="35.25" customHeight="1" x14ac:dyDescent="0.25">
      <c r="B32" s="11" t="s">
        <v>5</v>
      </c>
      <c r="C32" s="13"/>
      <c r="D32" s="13"/>
      <c r="E32" s="13"/>
      <c r="F32" s="38"/>
      <c r="G32" s="23">
        <f>SUM($G$27:$G$31)</f>
        <v>83229639.950000003</v>
      </c>
      <c r="H32" s="23">
        <f>(G32/$O$2) *100</f>
        <v>4.1689976509487972</v>
      </c>
      <c r="J32" s="31"/>
      <c r="K32" s="31"/>
    </row>
    <row r="33" spans="2:11" s="5" customFormat="1" ht="35.25" customHeight="1" x14ac:dyDescent="0.25">
      <c r="B33" s="12" t="s">
        <v>15</v>
      </c>
      <c r="C33" s="13"/>
      <c r="D33" s="13"/>
      <c r="E33" s="13"/>
      <c r="F33" s="38"/>
      <c r="G33" s="23"/>
      <c r="H33" s="28"/>
      <c r="J33" s="31"/>
      <c r="K33" s="31"/>
    </row>
    <row r="34" spans="2:11" s="5" customFormat="1" ht="35.25" customHeight="1" x14ac:dyDescent="0.25">
      <c r="B34" s="11" t="s">
        <v>5</v>
      </c>
      <c r="C34" s="13"/>
      <c r="D34" s="13"/>
      <c r="E34" s="13"/>
      <c r="F34" s="38"/>
      <c r="G34" s="23"/>
      <c r="H34" s="23">
        <f>(G34/$O$2) *100</f>
        <v>0</v>
      </c>
      <c r="J34" s="31"/>
      <c r="K34" s="31"/>
    </row>
    <row r="35" spans="2:11" s="5" customFormat="1" ht="35.25" customHeight="1" x14ac:dyDescent="0.25">
      <c r="B35" s="10" t="s">
        <v>16</v>
      </c>
      <c r="C35" s="13"/>
      <c r="D35" s="13"/>
      <c r="E35" s="13"/>
      <c r="F35" s="38"/>
      <c r="G35" s="23"/>
      <c r="H35" s="28"/>
      <c r="J35" s="31"/>
      <c r="K35" s="31"/>
    </row>
    <row r="36" spans="2:11" s="5" customFormat="1" ht="35.25" customHeight="1" x14ac:dyDescent="0.25">
      <c r="B36" s="11" t="s">
        <v>101</v>
      </c>
      <c r="C36" s="14" t="s">
        <v>102</v>
      </c>
      <c r="D36" s="14" t="s">
        <v>103</v>
      </c>
      <c r="E36" s="14" t="s">
        <v>104</v>
      </c>
      <c r="F36" s="37">
        <v>33441</v>
      </c>
      <c r="G36" s="23">
        <v>31825130.879999999</v>
      </c>
      <c r="H36" s="23">
        <v>1.59</v>
      </c>
      <c r="J36" s="31"/>
      <c r="K36" s="31"/>
    </row>
    <row r="37" spans="2:11" s="5" customFormat="1" ht="35.25" customHeight="1" x14ac:dyDescent="0.25">
      <c r="B37" s="11" t="s">
        <v>105</v>
      </c>
      <c r="C37" s="14" t="s">
        <v>106</v>
      </c>
      <c r="D37" s="14" t="s">
        <v>107</v>
      </c>
      <c r="E37" s="14" t="s">
        <v>108</v>
      </c>
      <c r="F37" s="37">
        <v>32000</v>
      </c>
      <c r="G37" s="23">
        <v>31852288.32</v>
      </c>
      <c r="H37" s="23">
        <v>1.6</v>
      </c>
      <c r="J37" s="31"/>
      <c r="K37" s="31"/>
    </row>
    <row r="38" spans="2:11" s="5" customFormat="1" ht="35.25" customHeight="1" x14ac:dyDescent="0.25">
      <c r="B38" s="11" t="s">
        <v>109</v>
      </c>
      <c r="C38" s="14" t="s">
        <v>110</v>
      </c>
      <c r="D38" s="14" t="s">
        <v>111</v>
      </c>
      <c r="E38" s="14" t="s">
        <v>112</v>
      </c>
      <c r="F38" s="37">
        <v>10000</v>
      </c>
      <c r="G38" s="23">
        <v>9888500</v>
      </c>
      <c r="H38" s="23">
        <v>0.5</v>
      </c>
      <c r="J38" s="31"/>
      <c r="K38" s="31"/>
    </row>
    <row r="39" spans="2:11" s="5" customFormat="1" ht="35.25" customHeight="1" x14ac:dyDescent="0.25">
      <c r="B39" s="11" t="s">
        <v>113</v>
      </c>
      <c r="C39" s="14" t="s">
        <v>114</v>
      </c>
      <c r="D39" s="14" t="s">
        <v>115</v>
      </c>
      <c r="E39" s="14" t="s">
        <v>116</v>
      </c>
      <c r="F39" s="37">
        <v>21000</v>
      </c>
      <c r="G39" s="23">
        <v>20001870</v>
      </c>
      <c r="H39" s="23">
        <v>1</v>
      </c>
      <c r="J39" s="31"/>
      <c r="K39" s="31"/>
    </row>
    <row r="40" spans="2:11" s="5" customFormat="1" ht="35.25" customHeight="1" x14ac:dyDescent="0.25">
      <c r="B40" s="11" t="s">
        <v>117</v>
      </c>
      <c r="C40" s="14" t="s">
        <v>118</v>
      </c>
      <c r="D40" s="14" t="s">
        <v>119</v>
      </c>
      <c r="E40" s="14" t="s">
        <v>120</v>
      </c>
      <c r="F40" s="37">
        <v>40920</v>
      </c>
      <c r="G40" s="23">
        <v>39641250</v>
      </c>
      <c r="H40" s="23">
        <v>1.99</v>
      </c>
      <c r="J40" s="31"/>
      <c r="K40" s="31"/>
    </row>
    <row r="41" spans="2:11" s="5" customFormat="1" ht="35.25" customHeight="1" x14ac:dyDescent="0.25">
      <c r="B41" s="11" t="s">
        <v>121</v>
      </c>
      <c r="C41" s="14" t="s">
        <v>122</v>
      </c>
      <c r="D41" s="14" t="s">
        <v>123</v>
      </c>
      <c r="E41" s="14" t="s">
        <v>124</v>
      </c>
      <c r="F41" s="37">
        <v>28775</v>
      </c>
      <c r="G41" s="23">
        <v>29596526.25</v>
      </c>
      <c r="H41" s="23">
        <v>1.48</v>
      </c>
      <c r="J41" s="31"/>
      <c r="K41" s="31"/>
    </row>
    <row r="42" spans="2:11" s="5" customFormat="1" ht="35.25" customHeight="1" x14ac:dyDescent="0.25">
      <c r="B42" s="11" t="s">
        <v>125</v>
      </c>
      <c r="C42" s="14" t="s">
        <v>126</v>
      </c>
      <c r="D42" s="14" t="s">
        <v>111</v>
      </c>
      <c r="E42" s="14" t="s">
        <v>112</v>
      </c>
      <c r="F42" s="37">
        <v>5670</v>
      </c>
      <c r="G42" s="23">
        <v>5557280.4000000004</v>
      </c>
      <c r="H42" s="23">
        <v>0.28000000000000003</v>
      </c>
      <c r="J42" s="31"/>
      <c r="K42" s="31"/>
    </row>
    <row r="43" spans="2:11" s="5" customFormat="1" ht="35.25" customHeight="1" x14ac:dyDescent="0.25">
      <c r="B43" s="11" t="s">
        <v>127</v>
      </c>
      <c r="C43" s="14" t="s">
        <v>128</v>
      </c>
      <c r="D43" s="14" t="s">
        <v>129</v>
      </c>
      <c r="E43" s="14" t="s">
        <v>130</v>
      </c>
      <c r="F43" s="37">
        <v>5890</v>
      </c>
      <c r="G43" s="23">
        <v>5974168.0999999996</v>
      </c>
      <c r="H43" s="23">
        <v>0.3</v>
      </c>
      <c r="J43" s="31"/>
      <c r="K43" s="31"/>
    </row>
    <row r="44" spans="2:11" s="5" customFormat="1" ht="35.25" customHeight="1" x14ac:dyDescent="0.25">
      <c r="B44" s="11" t="s">
        <v>131</v>
      </c>
      <c r="C44" s="14" t="s">
        <v>132</v>
      </c>
      <c r="D44" s="14" t="s">
        <v>133</v>
      </c>
      <c r="E44" s="14" t="s">
        <v>134</v>
      </c>
      <c r="F44" s="37">
        <v>947</v>
      </c>
      <c r="G44" s="23">
        <v>913807.65</v>
      </c>
      <c r="H44" s="23">
        <v>0.05</v>
      </c>
      <c r="J44" s="31"/>
      <c r="K44" s="31"/>
    </row>
    <row r="45" spans="2:11" s="5" customFormat="1" ht="35.25" customHeight="1" x14ac:dyDescent="0.25">
      <c r="B45" s="11" t="s">
        <v>135</v>
      </c>
      <c r="C45" s="14" t="s">
        <v>136</v>
      </c>
      <c r="D45" s="14" t="s">
        <v>111</v>
      </c>
      <c r="E45" s="14" t="s">
        <v>112</v>
      </c>
      <c r="F45" s="37">
        <v>19477</v>
      </c>
      <c r="G45" s="23">
        <v>18742717.100000001</v>
      </c>
      <c r="H45" s="23">
        <v>0.94</v>
      </c>
      <c r="J45" s="31"/>
      <c r="K45" s="31"/>
    </row>
    <row r="46" spans="2:11" s="5" customFormat="1" ht="35.25" customHeight="1" x14ac:dyDescent="0.25">
      <c r="B46" s="11" t="s">
        <v>137</v>
      </c>
      <c r="C46" s="14" t="s">
        <v>138</v>
      </c>
      <c r="D46" s="14" t="s">
        <v>139</v>
      </c>
      <c r="E46" s="14" t="s">
        <v>140</v>
      </c>
      <c r="F46" s="37">
        <v>51456</v>
      </c>
      <c r="G46" s="23">
        <v>51688066.560000002</v>
      </c>
      <c r="H46" s="23">
        <v>2.59</v>
      </c>
      <c r="J46" s="31"/>
      <c r="K46" s="31"/>
    </row>
    <row r="47" spans="2:11" s="5" customFormat="1" ht="35.25" customHeight="1" x14ac:dyDescent="0.25">
      <c r="B47" s="11" t="s">
        <v>141</v>
      </c>
      <c r="C47" s="14" t="s">
        <v>142</v>
      </c>
      <c r="D47" s="14" t="s">
        <v>143</v>
      </c>
      <c r="E47" s="14" t="s">
        <v>144</v>
      </c>
      <c r="F47" s="37">
        <v>10185</v>
      </c>
      <c r="G47" s="23">
        <v>9978244.5</v>
      </c>
      <c r="H47" s="23">
        <v>0.5</v>
      </c>
      <c r="J47" s="31"/>
      <c r="K47" s="31"/>
    </row>
    <row r="48" spans="2:11" s="5" customFormat="1" ht="35.25" customHeight="1" x14ac:dyDescent="0.25">
      <c r="B48" s="11" t="s">
        <v>145</v>
      </c>
      <c r="C48" s="14" t="s">
        <v>146</v>
      </c>
      <c r="D48" s="14" t="s">
        <v>123</v>
      </c>
      <c r="E48" s="14" t="s">
        <v>124</v>
      </c>
      <c r="F48" s="37">
        <v>887</v>
      </c>
      <c r="G48" s="23">
        <v>855449.41</v>
      </c>
      <c r="H48" s="23">
        <v>0.04</v>
      </c>
      <c r="J48" s="31"/>
      <c r="K48" s="31"/>
    </row>
    <row r="49" spans="2:11" s="5" customFormat="1" ht="35.25" customHeight="1" x14ac:dyDescent="0.25">
      <c r="B49" s="11" t="s">
        <v>147</v>
      </c>
      <c r="C49" s="14" t="s">
        <v>148</v>
      </c>
      <c r="D49" s="14" t="s">
        <v>149</v>
      </c>
      <c r="E49" s="14" t="s">
        <v>150</v>
      </c>
      <c r="F49" s="37">
        <v>35000</v>
      </c>
      <c r="G49" s="23">
        <v>30832900</v>
      </c>
      <c r="H49" s="23">
        <v>1.54</v>
      </c>
      <c r="J49" s="31"/>
      <c r="K49" s="31"/>
    </row>
    <row r="50" spans="2:11" s="5" customFormat="1" ht="35.25" customHeight="1" x14ac:dyDescent="0.25">
      <c r="B50" s="11" t="s">
        <v>151</v>
      </c>
      <c r="C50" s="14" t="s">
        <v>152</v>
      </c>
      <c r="D50" s="14" t="s">
        <v>153</v>
      </c>
      <c r="E50" s="14" t="s">
        <v>154</v>
      </c>
      <c r="F50" s="37">
        <v>5480</v>
      </c>
      <c r="G50" s="23">
        <v>5592778.4000000004</v>
      </c>
      <c r="H50" s="23">
        <v>0.28000000000000003</v>
      </c>
      <c r="J50" s="31"/>
      <c r="K50" s="31"/>
    </row>
    <row r="51" spans="2:11" s="5" customFormat="1" ht="35.25" customHeight="1" x14ac:dyDescent="0.25">
      <c r="B51" s="11" t="s">
        <v>155</v>
      </c>
      <c r="C51" s="14" t="s">
        <v>156</v>
      </c>
      <c r="D51" s="14" t="s">
        <v>111</v>
      </c>
      <c r="E51" s="14" t="s">
        <v>112</v>
      </c>
      <c r="F51" s="37">
        <v>2950</v>
      </c>
      <c r="G51" s="23">
        <v>2887017.5</v>
      </c>
      <c r="H51" s="23">
        <v>0.14000000000000001</v>
      </c>
      <c r="J51" s="31"/>
      <c r="K51" s="31"/>
    </row>
    <row r="52" spans="2:11" s="5" customFormat="1" ht="35.25" customHeight="1" x14ac:dyDescent="0.25">
      <c r="B52" s="11" t="s">
        <v>157</v>
      </c>
      <c r="C52" s="14" t="s">
        <v>158</v>
      </c>
      <c r="D52" s="14" t="s">
        <v>103</v>
      </c>
      <c r="E52" s="14" t="s">
        <v>104</v>
      </c>
      <c r="F52" s="37">
        <v>16077</v>
      </c>
      <c r="G52" s="23">
        <v>15766874.67</v>
      </c>
      <c r="H52" s="23">
        <v>0.79</v>
      </c>
      <c r="J52" s="31"/>
      <c r="K52" s="31"/>
    </row>
    <row r="53" spans="2:11" s="5" customFormat="1" ht="35.25" customHeight="1" x14ac:dyDescent="0.25">
      <c r="B53" s="11" t="s">
        <v>159</v>
      </c>
      <c r="C53" s="14" t="s">
        <v>160</v>
      </c>
      <c r="D53" s="14" t="s">
        <v>161</v>
      </c>
      <c r="E53" s="14" t="s">
        <v>162</v>
      </c>
      <c r="F53" s="37">
        <v>20073</v>
      </c>
      <c r="G53" s="23">
        <v>19624167.719999999</v>
      </c>
      <c r="H53" s="23">
        <v>0.98</v>
      </c>
      <c r="J53" s="31"/>
      <c r="K53" s="31"/>
    </row>
    <row r="54" spans="2:11" s="5" customFormat="1" ht="35.25" customHeight="1" x14ac:dyDescent="0.25">
      <c r="B54" s="11" t="s">
        <v>163</v>
      </c>
      <c r="C54" s="14" t="s">
        <v>164</v>
      </c>
      <c r="D54" s="14" t="s">
        <v>153</v>
      </c>
      <c r="E54" s="14" t="s">
        <v>154</v>
      </c>
      <c r="F54" s="37">
        <v>3784</v>
      </c>
      <c r="G54" s="23">
        <v>3810942.08</v>
      </c>
      <c r="H54" s="23">
        <v>0.19</v>
      </c>
      <c r="J54" s="31"/>
      <c r="K54" s="31"/>
    </row>
    <row r="55" spans="2:11" s="5" customFormat="1" ht="35.25" customHeight="1" x14ac:dyDescent="0.25">
      <c r="B55" s="11" t="s">
        <v>165</v>
      </c>
      <c r="C55" s="14" t="s">
        <v>166</v>
      </c>
      <c r="D55" s="14" t="s">
        <v>167</v>
      </c>
      <c r="E55" s="14" t="s">
        <v>168</v>
      </c>
      <c r="F55" s="37">
        <v>39895</v>
      </c>
      <c r="G55" s="23">
        <v>38149158.890000001</v>
      </c>
      <c r="H55" s="23">
        <v>1.91</v>
      </c>
      <c r="J55" s="31"/>
      <c r="K55" s="31"/>
    </row>
    <row r="56" spans="2:11" s="5" customFormat="1" ht="35.25" customHeight="1" x14ac:dyDescent="0.25">
      <c r="B56" s="11" t="s">
        <v>169</v>
      </c>
      <c r="C56" s="14" t="s">
        <v>170</v>
      </c>
      <c r="D56" s="14" t="s">
        <v>153</v>
      </c>
      <c r="E56" s="14" t="s">
        <v>154</v>
      </c>
      <c r="F56" s="37">
        <v>4997</v>
      </c>
      <c r="G56" s="23">
        <v>4924793.3499999996</v>
      </c>
      <c r="H56" s="23">
        <v>0.25</v>
      </c>
      <c r="J56" s="31"/>
      <c r="K56" s="31"/>
    </row>
    <row r="57" spans="2:11" s="5" customFormat="1" ht="35.25" customHeight="1" x14ac:dyDescent="0.25">
      <c r="B57" s="11" t="s">
        <v>171</v>
      </c>
      <c r="C57" s="14" t="s">
        <v>172</v>
      </c>
      <c r="D57" s="14" t="s">
        <v>161</v>
      </c>
      <c r="E57" s="14" t="s">
        <v>162</v>
      </c>
      <c r="F57" s="37">
        <v>40504</v>
      </c>
      <c r="G57" s="23">
        <v>41303548.960000001</v>
      </c>
      <c r="H57" s="23">
        <v>2.0699999999999998</v>
      </c>
      <c r="J57" s="31"/>
      <c r="K57" s="31"/>
    </row>
    <row r="58" spans="2:11" s="5" customFormat="1" ht="35.25" customHeight="1" x14ac:dyDescent="0.25">
      <c r="B58" s="11" t="s">
        <v>173</v>
      </c>
      <c r="C58" s="14" t="s">
        <v>174</v>
      </c>
      <c r="D58" s="14" t="s">
        <v>175</v>
      </c>
      <c r="E58" s="14" t="s">
        <v>176</v>
      </c>
      <c r="F58" s="37">
        <v>21832</v>
      </c>
      <c r="G58" s="23">
        <v>22020410.16</v>
      </c>
      <c r="H58" s="23">
        <v>1.1000000000000001</v>
      </c>
      <c r="J58" s="31"/>
      <c r="K58" s="31"/>
    </row>
    <row r="59" spans="2:11" s="5" customFormat="1" ht="35.25" customHeight="1" x14ac:dyDescent="0.25">
      <c r="B59" s="11" t="s">
        <v>177</v>
      </c>
      <c r="C59" s="14" t="s">
        <v>178</v>
      </c>
      <c r="D59" s="14" t="s">
        <v>179</v>
      </c>
      <c r="E59" s="14" t="s">
        <v>180</v>
      </c>
      <c r="F59" s="37">
        <v>32990</v>
      </c>
      <c r="G59" s="23">
        <v>33640892.700000003</v>
      </c>
      <c r="H59" s="23">
        <v>1.69</v>
      </c>
      <c r="J59" s="31"/>
      <c r="K59" s="31"/>
    </row>
    <row r="60" spans="2:11" s="5" customFormat="1" ht="35.25" customHeight="1" x14ac:dyDescent="0.25">
      <c r="B60" s="11" t="s">
        <v>181</v>
      </c>
      <c r="C60" s="14" t="s">
        <v>182</v>
      </c>
      <c r="D60" s="14" t="s">
        <v>175</v>
      </c>
      <c r="E60" s="14" t="s">
        <v>176</v>
      </c>
      <c r="F60" s="37">
        <v>120</v>
      </c>
      <c r="G60" s="23">
        <v>117241.41</v>
      </c>
      <c r="H60" s="23">
        <v>0.01</v>
      </c>
      <c r="J60" s="31"/>
      <c r="K60" s="31"/>
    </row>
    <row r="61" spans="2:11" s="5" customFormat="1" ht="35.25" customHeight="1" x14ac:dyDescent="0.25">
      <c r="B61" s="11" t="s">
        <v>183</v>
      </c>
      <c r="C61" s="14" t="s">
        <v>184</v>
      </c>
      <c r="D61" s="14" t="s">
        <v>175</v>
      </c>
      <c r="E61" s="14" t="s">
        <v>176</v>
      </c>
      <c r="F61" s="37">
        <v>10700</v>
      </c>
      <c r="G61" s="23">
        <v>10232945</v>
      </c>
      <c r="H61" s="23">
        <v>0.51</v>
      </c>
      <c r="J61" s="31"/>
      <c r="K61" s="31"/>
    </row>
    <row r="62" spans="2:11" s="5" customFormat="1" ht="35.25" customHeight="1" x14ac:dyDescent="0.25">
      <c r="B62" s="11" t="s">
        <v>185</v>
      </c>
      <c r="C62" s="14" t="s">
        <v>186</v>
      </c>
      <c r="D62" s="14" t="s">
        <v>175</v>
      </c>
      <c r="E62" s="14" t="s">
        <v>176</v>
      </c>
      <c r="F62" s="37">
        <v>1423</v>
      </c>
      <c r="G62" s="23">
        <v>1360231.47</v>
      </c>
      <c r="H62" s="23">
        <v>7.0000000000000007E-2</v>
      </c>
      <c r="J62" s="31"/>
      <c r="K62" s="31"/>
    </row>
    <row r="63" spans="2:11" s="5" customFormat="1" ht="35.25" customHeight="1" x14ac:dyDescent="0.25">
      <c r="B63" s="11" t="s">
        <v>5</v>
      </c>
      <c r="C63" s="13"/>
      <c r="D63" s="13"/>
      <c r="E63" s="13"/>
      <c r="F63" s="38"/>
      <c r="G63" s="23">
        <f>SUM($G$36:$G$62)</f>
        <v>486779201.47999996</v>
      </c>
      <c r="H63" s="23">
        <f>(G63/$O$2) *100</f>
        <v>24.382916335094045</v>
      </c>
      <c r="J63" s="31"/>
      <c r="K63" s="31"/>
    </row>
    <row r="64" spans="2:11" s="5" customFormat="1" ht="35.25" customHeight="1" x14ac:dyDescent="0.25">
      <c r="B64" s="12" t="s">
        <v>27</v>
      </c>
      <c r="C64" s="16"/>
      <c r="D64" s="13"/>
      <c r="E64" s="13"/>
      <c r="F64" s="38"/>
      <c r="G64" s="23"/>
      <c r="H64" s="28"/>
      <c r="J64" s="31"/>
      <c r="K64" s="31"/>
    </row>
    <row r="65" spans="1:15" s="5" customFormat="1" ht="35.25" customHeight="1" x14ac:dyDescent="0.25">
      <c r="B65" s="11" t="s">
        <v>5</v>
      </c>
      <c r="C65" s="13"/>
      <c r="D65" s="13"/>
      <c r="E65" s="13"/>
      <c r="F65" s="38"/>
      <c r="G65" s="23"/>
      <c r="H65" s="23">
        <f>(G65/$O$2) *100</f>
        <v>0</v>
      </c>
      <c r="J65" s="31"/>
      <c r="K65" s="31"/>
    </row>
    <row r="66" spans="1:15" s="5" customFormat="1" ht="35.25" customHeight="1" x14ac:dyDescent="0.25">
      <c r="B66" s="10" t="s">
        <v>9</v>
      </c>
      <c r="C66" s="13"/>
      <c r="D66" s="13"/>
      <c r="E66" s="13"/>
      <c r="F66" s="38"/>
      <c r="G66" s="23"/>
      <c r="H66" s="28"/>
      <c r="J66" s="31"/>
      <c r="K66" s="31"/>
    </row>
    <row r="67" spans="1:15" s="5" customFormat="1" ht="35.25" customHeight="1" x14ac:dyDescent="0.25">
      <c r="B67" s="11" t="s">
        <v>187</v>
      </c>
      <c r="C67" s="14" t="s">
        <v>188</v>
      </c>
      <c r="D67" s="14" t="s">
        <v>189</v>
      </c>
      <c r="E67" s="14" t="s">
        <v>190</v>
      </c>
      <c r="F67" s="37">
        <v>3762</v>
      </c>
      <c r="G67" s="23">
        <v>9428211.5399999991</v>
      </c>
      <c r="H67" s="23">
        <v>0.47</v>
      </c>
      <c r="J67" s="31"/>
      <c r="K67" s="31"/>
    </row>
    <row r="68" spans="1:15" s="5" customFormat="1" ht="35.25" customHeight="1" x14ac:dyDescent="0.25">
      <c r="B68" s="11" t="s">
        <v>5</v>
      </c>
      <c r="C68" s="13"/>
      <c r="D68" s="13"/>
      <c r="E68" s="13"/>
      <c r="F68" s="38"/>
      <c r="G68" s="23">
        <f>SUM($G$67)</f>
        <v>9428211.5399999991</v>
      </c>
      <c r="H68" s="23">
        <f>(G68/$O$2) *100</f>
        <v>0.47226194642343078</v>
      </c>
      <c r="J68" s="31"/>
      <c r="K68" s="31"/>
    </row>
    <row r="69" spans="1:15" s="7" customFormat="1" ht="35.25" customHeight="1" x14ac:dyDescent="0.25">
      <c r="A69" s="5"/>
      <c r="B69" s="10" t="s">
        <v>10</v>
      </c>
      <c r="C69" s="13"/>
      <c r="D69" s="13"/>
      <c r="E69" s="13"/>
      <c r="F69" s="38"/>
      <c r="G69" s="23"/>
      <c r="H69" s="23"/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5</v>
      </c>
      <c r="C70" s="13"/>
      <c r="D70" s="13"/>
      <c r="E70" s="13"/>
      <c r="F70" s="38"/>
      <c r="G70" s="23"/>
      <c r="H70" s="23">
        <f>(G70/$O$2) *100</f>
        <v>0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0" t="s">
        <v>28</v>
      </c>
      <c r="C71" s="13"/>
      <c r="D71" s="13"/>
      <c r="E71" s="13"/>
      <c r="F71" s="38"/>
      <c r="G71" s="23"/>
      <c r="H71" s="28"/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5</v>
      </c>
      <c r="C72" s="13"/>
      <c r="D72" s="13"/>
      <c r="E72" s="13"/>
      <c r="F72" s="38"/>
      <c r="G72" s="23"/>
      <c r="H72" s="23">
        <f>(G72/$O$2) *100</f>
        <v>0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0" t="s">
        <v>32</v>
      </c>
      <c r="C73" s="13"/>
      <c r="D73" s="13"/>
      <c r="E73" s="13"/>
      <c r="F73" s="38"/>
      <c r="G73" s="23"/>
      <c r="H73" s="28"/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/>
      <c r="H74" s="23">
        <f>(G74/$O$2) *100</f>
        <v>0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29</v>
      </c>
      <c r="C75" s="13"/>
      <c r="D75" s="13"/>
      <c r="E75" s="13"/>
      <c r="F75" s="38"/>
      <c r="G75" s="23"/>
      <c r="H75" s="29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191</v>
      </c>
      <c r="C76" s="14"/>
      <c r="D76" s="14" t="s">
        <v>192</v>
      </c>
      <c r="E76" s="14" t="s">
        <v>193</v>
      </c>
      <c r="F76" s="37"/>
      <c r="G76" s="23">
        <v>94773350.359999999</v>
      </c>
      <c r="H76" s="23">
        <v>4.75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194</v>
      </c>
      <c r="C77" s="14"/>
      <c r="D77" s="14" t="s">
        <v>195</v>
      </c>
      <c r="E77" s="14" t="s">
        <v>193</v>
      </c>
      <c r="F77" s="37"/>
      <c r="G77" s="23">
        <v>388345.03</v>
      </c>
      <c r="H77" s="23">
        <v>0.02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196</v>
      </c>
      <c r="C78" s="14"/>
      <c r="D78" s="14" t="s">
        <v>197</v>
      </c>
      <c r="E78" s="14" t="s">
        <v>198</v>
      </c>
      <c r="F78" s="37"/>
      <c r="G78" s="23">
        <v>647.25</v>
      </c>
      <c r="H78" s="23"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>
        <f>SUM($G$76:$G$78)</f>
        <v>95162342.640000001</v>
      </c>
      <c r="H79" s="23">
        <f>(G79/$O$2) *100</f>
        <v>4.766710310933461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2" t="s">
        <v>30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11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25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199</v>
      </c>
      <c r="C85" s="14"/>
      <c r="D85" s="14" t="s">
        <v>200</v>
      </c>
      <c r="E85" s="14" t="s">
        <v>201</v>
      </c>
      <c r="F85" s="37"/>
      <c r="G85" s="23">
        <v>14187696.460000001</v>
      </c>
      <c r="H85" s="23">
        <v>0.71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>
        <f>SUM($G$85)</f>
        <v>14187696.460000001</v>
      </c>
      <c r="H86" s="23">
        <f>(G86/$O$2) *100</f>
        <v>0.71066597488163907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17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18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77</v>
      </c>
      <c r="C90" s="14"/>
      <c r="D90" s="14" t="s">
        <v>49</v>
      </c>
      <c r="E90" s="14" t="s">
        <v>50</v>
      </c>
      <c r="F90" s="37"/>
      <c r="G90" s="23">
        <v>16636.98</v>
      </c>
      <c r="H90" s="23"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>
        <f>SUM($G$90)</f>
        <v>16636.98</v>
      </c>
      <c r="H91" s="23">
        <f>(G91/$O$2) *100</f>
        <v>8.3335132268443882E-4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26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22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19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31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20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202</v>
      </c>
      <c r="C101" s="14"/>
      <c r="D101" s="14" t="s">
        <v>195</v>
      </c>
      <c r="E101" s="14" t="s">
        <v>193</v>
      </c>
      <c r="F101" s="37"/>
      <c r="G101" s="23">
        <v>168287.67</v>
      </c>
      <c r="H101" s="23">
        <v>0.01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>
        <f>SUM($G$101)</f>
        <v>168287.67</v>
      </c>
      <c r="H102" s="23">
        <f>(G102/$O$2) *100</f>
        <v>8.4295799108962295E-3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34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7"/>
      <c r="B105" s="10" t="s">
        <v>23</v>
      </c>
      <c r="C105" s="15"/>
      <c r="D105" s="15"/>
      <c r="E105" s="15"/>
      <c r="F105" s="39"/>
      <c r="G105" s="24">
        <f>G104+G102+G99+G97+G95+G93+G91+G88+G86+G83+G81+G79+G74+G72+G70+G68+G65+G63+G34+G32+G25</f>
        <v>1996394503.3899999</v>
      </c>
      <c r="H105" s="24">
        <v>100</v>
      </c>
      <c r="I105" s="7"/>
      <c r="J105" s="33">
        <v>1996394503.3900001</v>
      </c>
      <c r="K105" s="17">
        <f>ROUND(G105,2)-ROUND(J105,2)</f>
        <v>0</v>
      </c>
      <c r="L105" s="7"/>
      <c r="M105" s="7"/>
      <c r="N105" s="7"/>
      <c r="O105" s="7"/>
    </row>
    <row r="106" spans="1:15" ht="35.25" customHeight="1" x14ac:dyDescent="0.25"/>
    <row r="107" spans="1:15" ht="35.25" customHeight="1" x14ac:dyDescent="0.25"/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2022-06-24T08:16:44Z</dcterms:modified>
</cp:coreProperties>
</file>