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1-11-26 СД портфель для сайта\"/>
    </mc:Choice>
  </mc:AlternateContent>
  <xr:revisionPtr revIDLastSave="0" documentId="13_ncr:1_{2622EC08-1357-4176-A4D0-221EB351DE90}" xr6:coauthVersionLast="36" xr6:coauthVersionMax="36" xr10:uidLastSave="{00000000-0000-0000-0000-000000000000}"/>
  <bookViews>
    <workbookView xWindow="0" yWindow="96" windowWidth="19428" windowHeight="11028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портфеля'!$A$7:$O$22</definedName>
    <definedName name="Report07">'Состав портфеля'!$A$24:$O$29</definedName>
    <definedName name="Report08">'Состав портфеля'!$A$31:$O$31</definedName>
    <definedName name="Report09">'Состав портфеля'!$A$33:$O$63</definedName>
    <definedName name="Report10">'Состав портфеля'!$A$65:$O$65</definedName>
    <definedName name="Report11">'Состав портфеля'!$A$67:$O$68</definedName>
    <definedName name="Report12">'Состав портфеля'!$A$70:$O$70</definedName>
    <definedName name="Report13">'Состав портфеля'!$A$72:$O$72</definedName>
    <definedName name="Report14">'Состав портфеля'!$A$74:$O$74</definedName>
    <definedName name="Report15">'Состав портфеля'!$A$76:$O$80</definedName>
    <definedName name="Report16">'Состав портфеля'!$A$82:$O$82</definedName>
    <definedName name="Report17">'Состав портфеля'!$A$84:$O$84</definedName>
    <definedName name="Report18">'Состав портфеля'!$A$86:$O$88</definedName>
    <definedName name="Report19">'Состав портфеля'!$A$90:$O$90</definedName>
    <definedName name="Report20">'Состав портфеля'!$A$92:$O$93</definedName>
    <definedName name="Report21">'Состав портфеля'!$A$95:$O$95</definedName>
    <definedName name="Report22">'Состав портфеля'!$A$97:$O$97</definedName>
    <definedName name="Report23">'Состав портфеля'!$A$99:$O$99</definedName>
    <definedName name="Report24">'Состав портфеля'!$A$101:$O$101</definedName>
    <definedName name="Report25">'Состав портфеля'!$A$103:$O$103</definedName>
    <definedName name="Report26">'Состав портфеля'!$A$105:$O$105</definedName>
    <definedName name="Report27">'Состав портфеля'!$A$106:$K$106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93" i="12" l="1"/>
  <c r="G106" i="12" s="1"/>
  <c r="K106" i="12" s="1"/>
  <c r="G88" i="12"/>
  <c r="G80" i="12"/>
  <c r="G68" i="12"/>
  <c r="G63" i="12"/>
  <c r="G29" i="12"/>
  <c r="G22" i="12"/>
  <c r="B5" i="9"/>
  <c r="B3" i="12" l="1"/>
  <c r="O1" i="12" l="1"/>
  <c r="O2" i="12" l="1"/>
  <c r="H105" i="12" s="1"/>
  <c r="H101" i="12" l="1"/>
  <c r="H103" i="12"/>
  <c r="H97" i="12"/>
  <c r="H99" i="12"/>
  <c r="H93" i="12"/>
  <c r="H95" i="12"/>
  <c r="H90" i="12"/>
  <c r="H82" i="12"/>
  <c r="H84" i="12"/>
  <c r="H74" i="12"/>
  <c r="H80" i="12"/>
  <c r="H70" i="12"/>
  <c r="H72" i="12"/>
  <c r="H65" i="12"/>
  <c r="H68" i="12"/>
  <c r="H31" i="12"/>
  <c r="H63" i="12"/>
  <c r="H22" i="12"/>
  <c r="H29" i="12"/>
  <c r="B2" i="12"/>
</calcChain>
</file>

<file path=xl/sharedStrings.xml><?xml version="1.0" encoding="utf-8"?>
<sst xmlns="http://schemas.openxmlformats.org/spreadsheetml/2006/main" count="292" uniqueCount="210">
  <si>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</si>
  <si>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</si>
  <si>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</si>
  <si>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</si>
  <si>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</si>
  <si>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</si>
  <si>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</si>
  <si>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</si>
  <si>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</si>
  <si>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</si>
  <si>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</si>
  <si>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</si>
  <si>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</si>
  <si>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</si>
  <si>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</si>
  <si>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</si>
  <si>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</si>
  <si>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</si>
  <si>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</si>
  <si>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</si>
  <si>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</si>
  <si>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</si>
  <si>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</si>
  <si>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</si>
  <si>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</si>
  <si>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</si>
  <si>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</si>
  <si>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</si>
  <si>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</si>
  <si>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</si>
  <si>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</si>
  <si>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</si>
  <si>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</si>
  <si>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</si>
  <si>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</si>
  <si>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SPECDEP\sd1245</t>
  </si>
  <si>
    <t>Оглуздина Маргарита Рудольфовна</t>
  </si>
  <si>
    <t>\\sdfile\gl\customreports\Инвестиционный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</si>
  <si>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</si>
  <si>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</si>
  <si>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</si>
  <si>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</si>
  <si>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</si>
  <si>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31.08.2021</t>
  </si>
  <si>
    <t>Report28</t>
  </si>
  <si>
    <t>Акционерное общество "Негосударственный пенсионный фонд "Авиаполис"</t>
  </si>
  <si>
    <t>Report29</t>
  </si>
  <si>
    <t>25083RMFS</t>
  </si>
  <si>
    <t>RU000A0ZYCK6</t>
  </si>
  <si>
    <t>Министерство финансов Российской Федерации</t>
  </si>
  <si>
    <t>1037739085636</t>
  </si>
  <si>
    <t>25084RMFS</t>
  </si>
  <si>
    <t>RU000A101FA1</t>
  </si>
  <si>
    <t>26209RMFS</t>
  </si>
  <si>
    <t>RU000A0JSMA2</t>
  </si>
  <si>
    <t>26211RMFS</t>
  </si>
  <si>
    <t>RU000A0JTJL3</t>
  </si>
  <si>
    <t>26212RMFS</t>
  </si>
  <si>
    <t>RU000A0JTK38</t>
  </si>
  <si>
    <t>26215RMFS</t>
  </si>
  <si>
    <t>RU000A0JU4L3</t>
  </si>
  <si>
    <t>26219RMFS</t>
  </si>
  <si>
    <t>RU000A0JWM07</t>
  </si>
  <si>
    <t>26220RMFS</t>
  </si>
  <si>
    <t>RU000A0JXB41</t>
  </si>
  <si>
    <t>26222RMFS</t>
  </si>
  <si>
    <t>RU000A0JXQF2</t>
  </si>
  <si>
    <t>26223RMFS</t>
  </si>
  <si>
    <t>RU000A0ZYU88</t>
  </si>
  <si>
    <t>26226RMFS</t>
  </si>
  <si>
    <t>RU000A0ZZYW2</t>
  </si>
  <si>
    <t>26227RMFS</t>
  </si>
  <si>
    <t>RU000A1007F4</t>
  </si>
  <si>
    <t>26229RMFS</t>
  </si>
  <si>
    <t>RU000A100EG3</t>
  </si>
  <si>
    <t>29006RMFS</t>
  </si>
  <si>
    <t>RU000A0JV4L2</t>
  </si>
  <si>
    <t>46018RMFS</t>
  </si>
  <si>
    <t>RU000A0D0G29</t>
  </si>
  <si>
    <t>RU34013MOO0</t>
  </si>
  <si>
    <t>RU000A101988</t>
  </si>
  <si>
    <t>Министерство экономики и финансов Московской области</t>
  </si>
  <si>
    <t>1025002870837</t>
  </si>
  <si>
    <t>RU34014MOO0</t>
  </si>
  <si>
    <t>RU000A101WL3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</si>
  <si>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</si>
  <si>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</si>
  <si>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</si>
  <si>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</si>
  <si>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</si>
  <si>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</si>
  <si>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RU35012SAM0</t>
  </si>
  <si>
    <t>RU000A0JWM56</t>
  </si>
  <si>
    <t>Министерство управления финансами Самарской области</t>
  </si>
  <si>
    <t>1026300972444</t>
  </si>
  <si>
    <t>4B02-01-00146-A-003P</t>
  </si>
  <si>
    <t>RU000A101137</t>
  </si>
  <si>
    <t>Публичное акционерное общество "Газпром нефть"</t>
  </si>
  <si>
    <t>1025501701686</t>
  </si>
  <si>
    <t>4B02-01-00207-A-001P</t>
  </si>
  <si>
    <t>RU000A0JWV89</t>
  </si>
  <si>
    <t>Публичное акционерное общество "Акрон"</t>
  </si>
  <si>
    <t>1025300786610</t>
  </si>
  <si>
    <t>4B02-01-45219-D</t>
  </si>
  <si>
    <t>RU000A0JUQC5</t>
  </si>
  <si>
    <t>Публичное акционерное общество "Ашинский металлургический завод"</t>
  </si>
  <si>
    <t>1027400508277</t>
  </si>
  <si>
    <t>4B02-02-17174-H</t>
  </si>
  <si>
    <t>RU000A101WH1</t>
  </si>
  <si>
    <t>Акционерное общество "ГИДРОМАШСЕРВИС"</t>
  </si>
  <si>
    <t>1027739083580</t>
  </si>
  <si>
    <t>4B02-02-36400-R-001P</t>
  </si>
  <si>
    <t>RU000A100LL8</t>
  </si>
  <si>
    <t>ОБЩЕСТВО С ОГРАНИЧЕННОЙ ОТВЕТСТВЕННОСТЬЮ "ГАЗПРОМ КАПИТАЛ"</t>
  </si>
  <si>
    <t>1087746212388</t>
  </si>
  <si>
    <t>4B02-02-36420-R-001P</t>
  </si>
  <si>
    <t>RU000A100782</t>
  </si>
  <si>
    <t>Общество с ограниченной ответственностью "Лента"</t>
  </si>
  <si>
    <t>1037832048605</t>
  </si>
  <si>
    <t>4B02-02-60525-P-002P</t>
  </si>
  <si>
    <t>RU000A101MC3</t>
  </si>
  <si>
    <t>Публичное акционерное общество "Магнит"</t>
  </si>
  <si>
    <t>1032304945947</t>
  </si>
  <si>
    <t>4B02-03-00822-J-001P</t>
  </si>
  <si>
    <t>RU000A0ZYC98</t>
  </si>
  <si>
    <t>Публичное акционерное общество "МегаФон"</t>
  </si>
  <si>
    <t>1027809169585</t>
  </si>
  <si>
    <t>4B02-03-31153-H-001P</t>
  </si>
  <si>
    <t>RU000A1008Z0</t>
  </si>
  <si>
    <t>Акционерное общество "Минерально-химическая компания "ЕвроХим"</t>
  </si>
  <si>
    <t>1027700002659</t>
  </si>
  <si>
    <t>4B02-03-60525-P-002P</t>
  </si>
  <si>
    <t>RU000A101PJ1</t>
  </si>
  <si>
    <t>4B02-04-00122-A-001P</t>
  </si>
  <si>
    <t>RU000A0JXQK2</t>
  </si>
  <si>
    <t>публичное акционерное общество "Нефтяная компания "Роснефть"</t>
  </si>
  <si>
    <t>1027700043502</t>
  </si>
  <si>
    <t>4B02-04-31153-H-001P</t>
  </si>
  <si>
    <t>RU000A100LS3</t>
  </si>
  <si>
    <t>4B02-05-00182-A-001P</t>
  </si>
  <si>
    <t>RU000A101WB4</t>
  </si>
  <si>
    <t>Публичное акционерное общество "Челябинский трубопрокатный завод"</t>
  </si>
  <si>
    <t>1027402694186</t>
  </si>
  <si>
    <t>4B02-05-00963-B-001P</t>
  </si>
  <si>
    <t>RU000A102G01</t>
  </si>
  <si>
    <t>Публичное акционерное общество "Совкомбанк"</t>
  </si>
  <si>
    <t>1144400000425</t>
  </si>
  <si>
    <t>4B02-05-36241-R-001P</t>
  </si>
  <si>
    <t>RU000A100AB2</t>
  </si>
  <si>
    <t>Общество с ограниченной ответственностью "ИКС 5 ФИНАНС"</t>
  </si>
  <si>
    <t>1067761792053</t>
  </si>
  <si>
    <t>4B02-06-00146-A-001P</t>
  </si>
  <si>
    <t>RU000A0ZYXV9</t>
  </si>
  <si>
    <t>4B02-07-00122-A</t>
  </si>
  <si>
    <t>RU000A0JUFV8</t>
  </si>
  <si>
    <t>4B02-07-32432-H</t>
  </si>
  <si>
    <t>RU000A0JW1P8</t>
  </si>
  <si>
    <t>акционерное общество "Государственная транспортная лизинговая компания"</t>
  </si>
  <si>
    <t>1027739407189</t>
  </si>
  <si>
    <t>4B02-07-36241-R</t>
  </si>
  <si>
    <t>RU000A0JWPL4</t>
  </si>
  <si>
    <t>4B02-07-36241-R-001P</t>
  </si>
  <si>
    <t>RU000A1010X1</t>
  </si>
  <si>
    <t>4B02-07-65045-D-001P</t>
  </si>
  <si>
    <t>RU000A0ZZ9R4</t>
  </si>
  <si>
    <t>Открытое акционерное общество "Российские железные дороги"</t>
  </si>
  <si>
    <t>1037739877295</t>
  </si>
  <si>
    <t>4B02-13-32432-H-001P</t>
  </si>
  <si>
    <t>RU000A1003A4</t>
  </si>
  <si>
    <t>4B020301326B002P</t>
  </si>
  <si>
    <t>RU000A0ZZZ66</t>
  </si>
  <si>
    <t>АКЦИОНЕРНОЕ ОБЩЕСТВО "АЛЬФА-БАНК"</t>
  </si>
  <si>
    <t>1027700067328</t>
  </si>
  <si>
    <t>4B020503349B001P</t>
  </si>
  <si>
    <t>RU000A0ZYXJ4</t>
  </si>
  <si>
    <t>Акционерное общество "Российский Сельскохозяйственный банк"</t>
  </si>
  <si>
    <t>1027700342890</t>
  </si>
  <si>
    <t>4B020603349B001P</t>
  </si>
  <si>
    <t>RU000A0ZZPZ3</t>
  </si>
  <si>
    <t>4B021501326B</t>
  </si>
  <si>
    <t>RU000A0JV0U1</t>
  </si>
  <si>
    <t>4B022001326B</t>
  </si>
  <si>
    <t>RU000A0JXRV7</t>
  </si>
  <si>
    <t>4B023401000B001P</t>
  </si>
  <si>
    <t>RU000A102PB6</t>
  </si>
  <si>
    <t>Банк ВТБ (публичное акционерное общество)</t>
  </si>
  <si>
    <t>1027739609391</t>
  </si>
  <si>
    <t>4B024001326B</t>
  </si>
  <si>
    <t>RU000A0ZYU21</t>
  </si>
  <si>
    <t>4B024301000B</t>
  </si>
  <si>
    <t>RU000A0JU773</t>
  </si>
  <si>
    <t>Рентный закрытый паевой инвестиционный фонд "Рацио-Рентный"</t>
  </si>
  <si>
    <t>2452</t>
  </si>
  <si>
    <t>Акционерное общество "Управляющая компания "Рацио-капитал"</t>
  </si>
  <si>
    <t>1037725001027</t>
  </si>
  <si>
    <t>Банк ГПБ (АО), 810-699-56521, 22.12.2017</t>
  </si>
  <si>
    <t>"Газпромбанк" (Акционерное общество)</t>
  </si>
  <si>
    <t>1027700167110</t>
  </si>
  <si>
    <t>Банк ГПБ (АО), 810-724-47790, 15.01.2018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</si>
  <si>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</si>
  <si>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</si>
  <si>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</si>
  <si>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ПАО Сбербанк, 467702, 15.05.1997</t>
  </si>
  <si>
    <t>Публичное акционерное общество "Сбербанк России"</t>
  </si>
  <si>
    <t>АО ИФК "СОЛИД", ДП-11323, 26.12.2017</t>
  </si>
  <si>
    <t>АКЦИОНЕРНОЕ ОБЩЕСТВО ИНВЕСТИЦИОННО-ФИНАНСОВАЯ КОМПАНИЯ "СОЛИД"</t>
  </si>
  <si>
    <t>1027739045839</t>
  </si>
  <si>
    <t>ПАО Банк "ФК Открытие", Ц-01-2018/1052, 19.09.2018</t>
  </si>
  <si>
    <t>Публичное акционерное общество Банк "Финансовая Корпорация Открытие"</t>
  </si>
  <si>
    <t>1027739019208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</si>
</sst>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44439</v>
      </c>
      <c r="G6" s="3">
        <v>44439</v>
      </c>
      <c r="H6" s="2" t="s">
        <v>37</v>
      </c>
      <c r="I6" s="2" t="s">
        <v>38</v>
      </c>
      <c r="J6" s="2" t="s">
        <v>39</v>
      </c>
      <c r="K6" s="2" t="s">
        <v>4</v>
      </c>
    </row>
    <row r="7" spans="1:14" x14ac:dyDescent="0.25">
      <c r="A7" t="s">
        <v>40</v>
      </c>
      <c r="B7">
        <v>1235959095</v>
      </c>
      <c r="C7">
        <v>89133555.939999998</v>
      </c>
      <c r="D7">
        <v>630104171.10000002</v>
      </c>
      <c r="F7">
        <v>9428211.5399999991</v>
      </c>
      <c r="H7">
        <v>33401844.239999998</v>
      </c>
      <c r="I7">
        <v>0</v>
      </c>
      <c r="M7">
        <v>18691586.149999999</v>
      </c>
      <c r="N7">
        <v>105</v>
      </c>
    </row>
    <row r="8" spans="1:14" x14ac:dyDescent="0.25">
      <c r="A8" t="s">
        <v>41</v>
      </c>
      <c r="B8">
        <v>2016718463.97</v>
      </c>
    </row>
    <row r="9" spans="1:14" x14ac:dyDescent="0.25">
      <c r="A9" t="s">
        <v>42</v>
      </c>
      <c r="B9" s="2" t="s">
        <v>43</v>
      </c>
      <c r="C9">
        <v>2016718463.97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2016718463.97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topLeftCell="A82" workbookViewId="0">
      <selection activeCell="G91" sqref="G91"/>
    </sheetView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44439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31.08.2021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2016718463.97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321356</v>
      </c>
      <c r="G7" s="23">
        <v>326616597.72000003</v>
      </c>
      <c r="H7" s="23">
        <v>16.2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168167</v>
      </c>
      <c r="G8" s="23">
        <v>167211811.44</v>
      </c>
      <c r="H8" s="23">
        <v>8.2899999999999991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354469</v>
      </c>
      <c r="G9" s="23">
        <v>360863620.75999999</v>
      </c>
      <c r="H9" s="23">
        <v>17.89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20436</v>
      </c>
      <c r="G10" s="23">
        <v>20673057.600000001</v>
      </c>
      <c r="H10" s="23">
        <v>1.03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9</v>
      </c>
      <c r="G11" s="23">
        <v>9196.83</v>
      </c>
      <c r="H11" s="23">
        <v>0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7252</v>
      </c>
      <c r="G12" s="23">
        <v>7315817.5999999996</v>
      </c>
      <c r="H12" s="23">
        <v>0.36</v>
      </c>
      <c r="J12" s="31"/>
      <c r="K12" s="31"/>
    </row>
    <row r="13" spans="1:15" s="5" customFormat="1" ht="35.25" customHeight="1" x14ac:dyDescent="0.25">
      <c r="B13" s="11" t="s">
        <v>61</v>
      </c>
      <c r="C13" s="14" t="s">
        <v>62</v>
      </c>
      <c r="D13" s="14" t="s">
        <v>49</v>
      </c>
      <c r="E13" s="14" t="s">
        <v>50</v>
      </c>
      <c r="F13" s="37">
        <v>72020</v>
      </c>
      <c r="G13" s="23">
        <v>77445266.599999994</v>
      </c>
      <c r="H13" s="23">
        <v>3.84</v>
      </c>
      <c r="J13" s="31"/>
      <c r="K13" s="31"/>
    </row>
    <row r="14" spans="1:15" s="5" customFormat="1" ht="35.25" customHeight="1" x14ac:dyDescent="0.25">
      <c r="B14" s="11" t="s">
        <v>63</v>
      </c>
      <c r="C14" s="14" t="s">
        <v>64</v>
      </c>
      <c r="D14" s="14" t="s">
        <v>49</v>
      </c>
      <c r="E14" s="14" t="s">
        <v>50</v>
      </c>
      <c r="F14" s="37">
        <v>72421</v>
      </c>
      <c r="G14" s="23">
        <v>74344501.760000005</v>
      </c>
      <c r="H14" s="23">
        <v>3.69</v>
      </c>
      <c r="J14" s="31"/>
      <c r="K14" s="31"/>
    </row>
    <row r="15" spans="1:15" s="5" customFormat="1" ht="35.25" customHeight="1" x14ac:dyDescent="0.25">
      <c r="B15" s="11" t="s">
        <v>65</v>
      </c>
      <c r="C15" s="14" t="s">
        <v>66</v>
      </c>
      <c r="D15" s="14" t="s">
        <v>49</v>
      </c>
      <c r="E15" s="14" t="s">
        <v>50</v>
      </c>
      <c r="F15" s="37">
        <v>27574</v>
      </c>
      <c r="G15" s="23">
        <v>28557564.579999998</v>
      </c>
      <c r="H15" s="23">
        <v>1.42</v>
      </c>
      <c r="J15" s="31"/>
      <c r="K15" s="31"/>
    </row>
    <row r="16" spans="1:15" s="5" customFormat="1" ht="35.25" customHeight="1" x14ac:dyDescent="0.25">
      <c r="B16" s="11" t="s">
        <v>67</v>
      </c>
      <c r="C16" s="14" t="s">
        <v>68</v>
      </c>
      <c r="D16" s="14" t="s">
        <v>49</v>
      </c>
      <c r="E16" s="14" t="s">
        <v>50</v>
      </c>
      <c r="F16" s="37">
        <v>10120</v>
      </c>
      <c r="G16" s="23">
        <v>10395770</v>
      </c>
      <c r="H16" s="23">
        <v>0.52</v>
      </c>
      <c r="J16" s="31"/>
      <c r="K16" s="31"/>
    </row>
    <row r="17" spans="1:15" s="5" customFormat="1" ht="35.25" customHeight="1" x14ac:dyDescent="0.25">
      <c r="B17" s="11" t="s">
        <v>69</v>
      </c>
      <c r="C17" s="14" t="s">
        <v>70</v>
      </c>
      <c r="D17" s="14" t="s">
        <v>49</v>
      </c>
      <c r="E17" s="14" t="s">
        <v>50</v>
      </c>
      <c r="F17" s="37">
        <v>23621</v>
      </c>
      <c r="G17" s="23">
        <v>25542332.140000001</v>
      </c>
      <c r="H17" s="23">
        <v>1.27</v>
      </c>
      <c r="J17" s="31"/>
      <c r="K17" s="31"/>
    </row>
    <row r="18" spans="1:15" s="5" customFormat="1" ht="35.25" customHeight="1" x14ac:dyDescent="0.25">
      <c r="B18" s="11" t="s">
        <v>71</v>
      </c>
      <c r="C18" s="14" t="s">
        <v>72</v>
      </c>
      <c r="D18" s="14" t="s">
        <v>49</v>
      </c>
      <c r="E18" s="14" t="s">
        <v>50</v>
      </c>
      <c r="F18" s="37">
        <v>50556</v>
      </c>
      <c r="G18" s="23">
        <v>51860850.359999999</v>
      </c>
      <c r="H18" s="23">
        <v>2.57</v>
      </c>
      <c r="J18" s="31"/>
      <c r="K18" s="31"/>
    </row>
    <row r="19" spans="1:15" s="5" customFormat="1" ht="35.25" customHeight="1" x14ac:dyDescent="0.25">
      <c r="B19" s="11" t="s">
        <v>73</v>
      </c>
      <c r="C19" s="14" t="s">
        <v>74</v>
      </c>
      <c r="D19" s="14" t="s">
        <v>49</v>
      </c>
      <c r="E19" s="14" t="s">
        <v>50</v>
      </c>
      <c r="F19" s="37">
        <v>2327</v>
      </c>
      <c r="G19" s="23">
        <v>2405117.39</v>
      </c>
      <c r="H19" s="23">
        <v>0.12</v>
      </c>
      <c r="J19" s="31"/>
      <c r="K19" s="31"/>
    </row>
    <row r="20" spans="1:15" s="5" customFormat="1" ht="35.25" customHeight="1" x14ac:dyDescent="0.25">
      <c r="B20" s="11" t="s">
        <v>75</v>
      </c>
      <c r="C20" s="14" t="s">
        <v>76</v>
      </c>
      <c r="D20" s="14" t="s">
        <v>49</v>
      </c>
      <c r="E20" s="14" t="s">
        <v>50</v>
      </c>
      <c r="F20" s="37">
        <v>46148</v>
      </c>
      <c r="G20" s="23">
        <v>46973587.719999999</v>
      </c>
      <c r="H20" s="23">
        <v>2.33</v>
      </c>
      <c r="J20" s="31"/>
      <c r="K20" s="31"/>
    </row>
    <row r="21" spans="1:15" s="5" customFormat="1" ht="35.25" customHeight="1" x14ac:dyDescent="0.25">
      <c r="B21" s="11" t="s">
        <v>77</v>
      </c>
      <c r="C21" s="14" t="s">
        <v>78</v>
      </c>
      <c r="D21" s="14" t="s">
        <v>49</v>
      </c>
      <c r="E21" s="14" t="s">
        <v>50</v>
      </c>
      <c r="F21" s="37">
        <v>89248</v>
      </c>
      <c r="G21" s="23">
        <v>35744002.5</v>
      </c>
      <c r="H21" s="23">
        <v>1.77</v>
      </c>
      <c r="J21" s="31"/>
      <c r="K21" s="31"/>
    </row>
    <row r="22" spans="1:15" s="5" customFormat="1" ht="35.25" customHeight="1" x14ac:dyDescent="0.25">
      <c r="B22" s="11" t="s">
        <v>5</v>
      </c>
      <c r="C22" s="13"/>
      <c r="D22" s="13"/>
      <c r="E22" s="13"/>
      <c r="F22" s="38"/>
      <c r="G22" s="23">
        <f>SUM($G$7:$G$21)</f>
        <v>1235959095.0000002</v>
      </c>
      <c r="H22" s="23">
        <f>(G22/$O$2) *100</f>
        <v>61.285653752926905</v>
      </c>
      <c r="J22" s="31"/>
      <c r="K22" s="31"/>
    </row>
    <row r="23" spans="1:15" s="5" customFormat="1" ht="35.25" customHeight="1" x14ac:dyDescent="0.25">
      <c r="A23" s="7"/>
      <c r="B23" s="10" t="s">
        <v>8</v>
      </c>
      <c r="C23" s="15"/>
      <c r="D23" s="15"/>
      <c r="E23" s="15"/>
      <c r="F23" s="39"/>
      <c r="G23" s="24"/>
      <c r="H23" s="27"/>
      <c r="I23" s="7"/>
      <c r="J23" s="32"/>
      <c r="K23" s="32"/>
      <c r="L23" s="7"/>
      <c r="M23" s="7"/>
      <c r="N23" s="7"/>
      <c r="O23" s="7"/>
    </row>
    <row r="24" spans="1:15" s="5" customFormat="1" ht="35.25" customHeight="1" x14ac:dyDescent="0.25">
      <c r="B24" s="11" t="s">
        <v>79</v>
      </c>
      <c r="C24" s="14" t="s">
        <v>80</v>
      </c>
      <c r="D24" s="14" t="s">
        <v>81</v>
      </c>
      <c r="E24" s="14" t="s">
        <v>82</v>
      </c>
      <c r="F24" s="37">
        <v>10560</v>
      </c>
      <c r="G24" s="23">
        <v>10666867.199999999</v>
      </c>
      <c r="H24" s="23">
        <v>0.53</v>
      </c>
      <c r="J24" s="31"/>
      <c r="K24" s="31"/>
    </row>
    <row r="25" spans="1:15" s="5" customFormat="1" ht="35.25" customHeight="1" x14ac:dyDescent="0.25">
      <c r="B25" s="11" t="s">
        <v>83</v>
      </c>
      <c r="C25" s="14" t="s">
        <v>84</v>
      </c>
      <c r="D25" s="14" t="s">
        <v>81</v>
      </c>
      <c r="E25" s="14" t="s">
        <v>82</v>
      </c>
      <c r="F25" s="37">
        <v>35000</v>
      </c>
      <c r="G25" s="23">
        <v>33894700</v>
      </c>
      <c r="H25" s="23">
        <v>1.68</v>
      </c>
      <c r="J25" s="31"/>
      <c r="K25" s="31"/>
    </row>
    <row r="26" spans="1:15" s="5" customFormat="1" ht="35.25" customHeight="1" x14ac:dyDescent="0.25">
      <c r="B26" s="11" t="s">
        <v>85</v>
      </c>
      <c r="C26" s="14" t="s">
        <v>86</v>
      </c>
      <c r="D26" s="14" t="s">
        <v>87</v>
      </c>
      <c r="E26" s="14" t="s">
        <v>88</v>
      </c>
      <c r="F26" s="37">
        <v>18800</v>
      </c>
      <c r="G26" s="23">
        <v>19267744</v>
      </c>
      <c r="H26" s="23">
        <v>0.96</v>
      </c>
      <c r="J26" s="31"/>
      <c r="K26" s="31"/>
    </row>
    <row r="27" spans="1:15" s="5" customFormat="1" ht="35.25" customHeight="1" x14ac:dyDescent="0.25">
      <c r="B27" s="11" t="s">
        <v>89</v>
      </c>
      <c r="C27" s="14" t="s">
        <v>90</v>
      </c>
      <c r="D27" s="14" t="s">
        <v>87</v>
      </c>
      <c r="E27" s="14" t="s">
        <v>88</v>
      </c>
      <c r="F27" s="37">
        <v>21750</v>
      </c>
      <c r="G27" s="23">
        <v>21285637.5</v>
      </c>
      <c r="H27" s="23">
        <v>1.06</v>
      </c>
      <c r="J27" s="31"/>
      <c r="K27" s="31"/>
    </row>
    <row r="28" spans="1:15" s="5" customFormat="1" ht="35.25" customHeight="1" x14ac:dyDescent="0.25">
      <c r="B28" s="11" t="s">
        <v>91</v>
      </c>
      <c r="C28" s="14" t="s">
        <v>92</v>
      </c>
      <c r="D28" s="14" t="s">
        <v>93</v>
      </c>
      <c r="E28" s="14" t="s">
        <v>94</v>
      </c>
      <c r="F28" s="37">
        <v>4229</v>
      </c>
      <c r="G28" s="23">
        <v>4018607.24</v>
      </c>
      <c r="H28" s="23">
        <v>0.2</v>
      </c>
      <c r="J28" s="31"/>
      <c r="K28" s="31"/>
    </row>
    <row r="29" spans="1:15" s="5" customFormat="1" ht="35.25" customHeight="1" x14ac:dyDescent="0.25">
      <c r="B29" s="11" t="s">
        <v>5</v>
      </c>
      <c r="C29" s="13"/>
      <c r="D29" s="13"/>
      <c r="E29" s="13"/>
      <c r="F29" s="38"/>
      <c r="G29" s="23">
        <f>SUM($G$24:$G$28)</f>
        <v>89133555.939999998</v>
      </c>
      <c r="H29" s="23">
        <f>(G29/$O$2) *100</f>
        <v>4.4197322299780319</v>
      </c>
      <c r="J29" s="31"/>
      <c r="K29" s="31"/>
    </row>
    <row r="30" spans="1:15" s="5" customFormat="1" ht="35.25" customHeight="1" x14ac:dyDescent="0.25">
      <c r="B30" s="12" t="s">
        <v>15</v>
      </c>
      <c r="C30" s="13"/>
      <c r="D30" s="13"/>
      <c r="E30" s="13"/>
      <c r="F30" s="38"/>
      <c r="G30" s="23"/>
      <c r="H30" s="28"/>
      <c r="J30" s="31"/>
      <c r="K30" s="31"/>
    </row>
    <row r="31" spans="1:15" s="5" customFormat="1" ht="35.25" customHeight="1" x14ac:dyDescent="0.25">
      <c r="B31" s="11" t="s">
        <v>5</v>
      </c>
      <c r="C31" s="13"/>
      <c r="D31" s="13"/>
      <c r="E31" s="13"/>
      <c r="F31" s="38"/>
      <c r="G31" s="23"/>
      <c r="H31" s="23">
        <f>(G31/$O$2) *100</f>
        <v>0</v>
      </c>
      <c r="J31" s="31"/>
      <c r="K31" s="31"/>
    </row>
    <row r="32" spans="1:15" s="5" customFormat="1" ht="35.25" customHeight="1" x14ac:dyDescent="0.25">
      <c r="B32" s="10" t="s">
        <v>16</v>
      </c>
      <c r="C32" s="13"/>
      <c r="D32" s="13"/>
      <c r="E32" s="13"/>
      <c r="F32" s="38"/>
      <c r="G32" s="23"/>
      <c r="H32" s="28"/>
      <c r="J32" s="31"/>
      <c r="K32" s="31"/>
    </row>
    <row r="33" spans="2:11" s="5" customFormat="1" ht="35.25" customHeight="1" x14ac:dyDescent="0.25">
      <c r="B33" s="11" t="s">
        <v>95</v>
      </c>
      <c r="C33" s="14" t="s">
        <v>96</v>
      </c>
      <c r="D33" s="14" t="s">
        <v>97</v>
      </c>
      <c r="E33" s="14" t="s">
        <v>98</v>
      </c>
      <c r="F33" s="37">
        <v>33441</v>
      </c>
      <c r="G33" s="23">
        <v>33295197.239999998</v>
      </c>
      <c r="H33" s="23">
        <v>1.65</v>
      </c>
      <c r="J33" s="31"/>
      <c r="K33" s="31"/>
    </row>
    <row r="34" spans="2:11" s="5" customFormat="1" ht="35.25" customHeight="1" x14ac:dyDescent="0.25">
      <c r="B34" s="11" t="s">
        <v>99</v>
      </c>
      <c r="C34" s="14" t="s">
        <v>100</v>
      </c>
      <c r="D34" s="14" t="s">
        <v>101</v>
      </c>
      <c r="E34" s="14" t="s">
        <v>102</v>
      </c>
      <c r="F34" s="37">
        <v>32000</v>
      </c>
      <c r="G34" s="23">
        <v>32306240</v>
      </c>
      <c r="H34" s="23">
        <v>1.6</v>
      </c>
      <c r="J34" s="31"/>
      <c r="K34" s="31"/>
    </row>
    <row r="35" spans="2:11" s="5" customFormat="1" ht="35.25" customHeight="1" x14ac:dyDescent="0.25">
      <c r="B35" s="11" t="s">
        <v>103</v>
      </c>
      <c r="C35" s="14" t="s">
        <v>104</v>
      </c>
      <c r="D35" s="14" t="s">
        <v>105</v>
      </c>
      <c r="E35" s="14" t="s">
        <v>106</v>
      </c>
      <c r="F35" s="37">
        <v>11622</v>
      </c>
      <c r="G35" s="23">
        <v>10819384.68</v>
      </c>
      <c r="H35" s="23">
        <v>0.54</v>
      </c>
      <c r="J35" s="31"/>
      <c r="K35" s="31"/>
    </row>
    <row r="36" spans="2:11" s="5" customFormat="1" ht="35.25" customHeight="1" x14ac:dyDescent="0.25">
      <c r="B36" s="11" t="s">
        <v>107</v>
      </c>
      <c r="C36" s="14" t="s">
        <v>108</v>
      </c>
      <c r="D36" s="14" t="s">
        <v>109</v>
      </c>
      <c r="E36" s="14" t="s">
        <v>110</v>
      </c>
      <c r="F36" s="37">
        <v>21000</v>
      </c>
      <c r="G36" s="23">
        <v>21080640</v>
      </c>
      <c r="H36" s="23">
        <v>1.05</v>
      </c>
      <c r="J36" s="31"/>
      <c r="K36" s="31"/>
    </row>
    <row r="37" spans="2:11" s="5" customFormat="1" ht="35.25" customHeight="1" x14ac:dyDescent="0.25">
      <c r="B37" s="11" t="s">
        <v>111</v>
      </c>
      <c r="C37" s="14" t="s">
        <v>112</v>
      </c>
      <c r="D37" s="14" t="s">
        <v>113</v>
      </c>
      <c r="E37" s="14" t="s">
        <v>114</v>
      </c>
      <c r="F37" s="37">
        <v>41000</v>
      </c>
      <c r="G37" s="23">
        <v>42059440</v>
      </c>
      <c r="H37" s="23">
        <v>2.09</v>
      </c>
      <c r="J37" s="31"/>
      <c r="K37" s="31"/>
    </row>
    <row r="38" spans="2:11" s="5" customFormat="1" ht="35.25" customHeight="1" x14ac:dyDescent="0.25">
      <c r="B38" s="11" t="s">
        <v>115</v>
      </c>
      <c r="C38" s="14" t="s">
        <v>116</v>
      </c>
      <c r="D38" s="14" t="s">
        <v>117</v>
      </c>
      <c r="E38" s="14" t="s">
        <v>118</v>
      </c>
      <c r="F38" s="37">
        <v>28775</v>
      </c>
      <c r="G38" s="23">
        <v>30044553</v>
      </c>
      <c r="H38" s="23">
        <v>1.49</v>
      </c>
      <c r="J38" s="31"/>
      <c r="K38" s="31"/>
    </row>
    <row r="39" spans="2:11" s="5" customFormat="1" ht="35.25" customHeight="1" x14ac:dyDescent="0.25">
      <c r="B39" s="11" t="s">
        <v>119</v>
      </c>
      <c r="C39" s="14" t="s">
        <v>120</v>
      </c>
      <c r="D39" s="14" t="s">
        <v>121</v>
      </c>
      <c r="E39" s="14" t="s">
        <v>122</v>
      </c>
      <c r="F39" s="37">
        <v>5670</v>
      </c>
      <c r="G39" s="23">
        <v>5742859.5</v>
      </c>
      <c r="H39" s="23">
        <v>0.28000000000000003</v>
      </c>
      <c r="J39" s="31"/>
      <c r="K39" s="31"/>
    </row>
    <row r="40" spans="2:11" s="5" customFormat="1" ht="35.25" customHeight="1" x14ac:dyDescent="0.25">
      <c r="B40" s="11" t="s">
        <v>123</v>
      </c>
      <c r="C40" s="14" t="s">
        <v>124</v>
      </c>
      <c r="D40" s="14" t="s">
        <v>125</v>
      </c>
      <c r="E40" s="14" t="s">
        <v>126</v>
      </c>
      <c r="F40" s="37">
        <v>5890</v>
      </c>
      <c r="G40" s="23">
        <v>6113996.7000000002</v>
      </c>
      <c r="H40" s="23">
        <v>0.3</v>
      </c>
      <c r="J40" s="31"/>
      <c r="K40" s="31"/>
    </row>
    <row r="41" spans="2:11" s="5" customFormat="1" ht="35.25" customHeight="1" x14ac:dyDescent="0.25">
      <c r="B41" s="11" t="s">
        <v>127</v>
      </c>
      <c r="C41" s="14" t="s">
        <v>128</v>
      </c>
      <c r="D41" s="14" t="s">
        <v>129</v>
      </c>
      <c r="E41" s="14" t="s">
        <v>130</v>
      </c>
      <c r="F41" s="37">
        <v>38758</v>
      </c>
      <c r="G41" s="23">
        <v>40336613.340000004</v>
      </c>
      <c r="H41" s="23">
        <v>2</v>
      </c>
      <c r="J41" s="31"/>
      <c r="K41" s="31"/>
    </row>
    <row r="42" spans="2:11" s="5" customFormat="1" ht="35.25" customHeight="1" x14ac:dyDescent="0.25">
      <c r="B42" s="11" t="s">
        <v>131</v>
      </c>
      <c r="C42" s="14" t="s">
        <v>132</v>
      </c>
      <c r="D42" s="14" t="s">
        <v>121</v>
      </c>
      <c r="E42" s="14" t="s">
        <v>122</v>
      </c>
      <c r="F42" s="37">
        <v>7477</v>
      </c>
      <c r="G42" s="23">
        <v>7418604.6299999999</v>
      </c>
      <c r="H42" s="23">
        <v>0.37</v>
      </c>
      <c r="J42" s="31"/>
      <c r="K42" s="31"/>
    </row>
    <row r="43" spans="2:11" s="5" customFormat="1" ht="35.25" customHeight="1" x14ac:dyDescent="0.25">
      <c r="B43" s="11" t="s">
        <v>133</v>
      </c>
      <c r="C43" s="14" t="s">
        <v>134</v>
      </c>
      <c r="D43" s="14" t="s">
        <v>135</v>
      </c>
      <c r="E43" s="14" t="s">
        <v>136</v>
      </c>
      <c r="F43" s="37">
        <v>51456</v>
      </c>
      <c r="G43" s="23">
        <v>53843043.840000004</v>
      </c>
      <c r="H43" s="23">
        <v>2.67</v>
      </c>
      <c r="J43" s="31"/>
      <c r="K43" s="31"/>
    </row>
    <row r="44" spans="2:11" s="5" customFormat="1" ht="35.25" customHeight="1" x14ac:dyDescent="0.25">
      <c r="B44" s="11" t="s">
        <v>137</v>
      </c>
      <c r="C44" s="14" t="s">
        <v>138</v>
      </c>
      <c r="D44" s="14" t="s">
        <v>129</v>
      </c>
      <c r="E44" s="14" t="s">
        <v>130</v>
      </c>
      <c r="F44" s="37">
        <v>9324</v>
      </c>
      <c r="G44" s="23">
        <v>9468149.0399999991</v>
      </c>
      <c r="H44" s="23">
        <v>0.47</v>
      </c>
      <c r="J44" s="31"/>
      <c r="K44" s="31"/>
    </row>
    <row r="45" spans="2:11" s="5" customFormat="1" ht="35.25" customHeight="1" x14ac:dyDescent="0.25">
      <c r="B45" s="11" t="s">
        <v>139</v>
      </c>
      <c r="C45" s="14" t="s">
        <v>140</v>
      </c>
      <c r="D45" s="14" t="s">
        <v>141</v>
      </c>
      <c r="E45" s="14" t="s">
        <v>142</v>
      </c>
      <c r="F45" s="37">
        <v>35000</v>
      </c>
      <c r="G45" s="23">
        <v>33742800</v>
      </c>
      <c r="H45" s="23">
        <v>1.67</v>
      </c>
      <c r="J45" s="31"/>
      <c r="K45" s="31"/>
    </row>
    <row r="46" spans="2:11" s="5" customFormat="1" ht="35.25" customHeight="1" x14ac:dyDescent="0.25">
      <c r="B46" s="11" t="s">
        <v>143</v>
      </c>
      <c r="C46" s="14" t="s">
        <v>144</v>
      </c>
      <c r="D46" s="14" t="s">
        <v>145</v>
      </c>
      <c r="E46" s="14" t="s">
        <v>146</v>
      </c>
      <c r="F46" s="37">
        <v>31500</v>
      </c>
      <c r="G46" s="23">
        <v>31856265</v>
      </c>
      <c r="H46" s="23">
        <v>1.58</v>
      </c>
      <c r="J46" s="31"/>
      <c r="K46" s="31"/>
    </row>
    <row r="47" spans="2:11" s="5" customFormat="1" ht="35.25" customHeight="1" x14ac:dyDescent="0.25">
      <c r="B47" s="11" t="s">
        <v>147</v>
      </c>
      <c r="C47" s="14" t="s">
        <v>148</v>
      </c>
      <c r="D47" s="14" t="s">
        <v>149</v>
      </c>
      <c r="E47" s="14" t="s">
        <v>150</v>
      </c>
      <c r="F47" s="37">
        <v>2000</v>
      </c>
      <c r="G47" s="23">
        <v>2077580</v>
      </c>
      <c r="H47" s="23">
        <v>0.1</v>
      </c>
      <c r="J47" s="31"/>
      <c r="K47" s="31"/>
    </row>
    <row r="48" spans="2:11" s="5" customFormat="1" ht="35.25" customHeight="1" x14ac:dyDescent="0.25">
      <c r="B48" s="11" t="s">
        <v>151</v>
      </c>
      <c r="C48" s="14" t="s">
        <v>152</v>
      </c>
      <c r="D48" s="14" t="s">
        <v>97</v>
      </c>
      <c r="E48" s="14" t="s">
        <v>98</v>
      </c>
      <c r="F48" s="37">
        <v>16077</v>
      </c>
      <c r="G48" s="23">
        <v>16641785.01</v>
      </c>
      <c r="H48" s="23">
        <v>0.83</v>
      </c>
      <c r="J48" s="31"/>
      <c r="K48" s="31"/>
    </row>
    <row r="49" spans="2:11" s="5" customFormat="1" ht="35.25" customHeight="1" x14ac:dyDescent="0.25">
      <c r="B49" s="11" t="s">
        <v>153</v>
      </c>
      <c r="C49" s="14" t="s">
        <v>154</v>
      </c>
      <c r="D49" s="14" t="s">
        <v>135</v>
      </c>
      <c r="E49" s="14" t="s">
        <v>136</v>
      </c>
      <c r="F49" s="37">
        <v>25000</v>
      </c>
      <c r="G49" s="23">
        <v>25303000</v>
      </c>
      <c r="H49" s="23">
        <v>1.25</v>
      </c>
      <c r="J49" s="31"/>
      <c r="K49" s="31"/>
    </row>
    <row r="50" spans="2:11" s="5" customFormat="1" ht="35.25" customHeight="1" x14ac:dyDescent="0.25">
      <c r="B50" s="11" t="s">
        <v>155</v>
      </c>
      <c r="C50" s="14" t="s">
        <v>156</v>
      </c>
      <c r="D50" s="14" t="s">
        <v>157</v>
      </c>
      <c r="E50" s="14" t="s">
        <v>158</v>
      </c>
      <c r="F50" s="37">
        <v>20073</v>
      </c>
      <c r="G50" s="23">
        <v>20207852.82</v>
      </c>
      <c r="H50" s="23">
        <v>1</v>
      </c>
      <c r="J50" s="31"/>
      <c r="K50" s="31"/>
    </row>
    <row r="51" spans="2:11" s="5" customFormat="1" ht="35.25" customHeight="1" x14ac:dyDescent="0.25">
      <c r="B51" s="11" t="s">
        <v>159</v>
      </c>
      <c r="C51" s="14" t="s">
        <v>160</v>
      </c>
      <c r="D51" s="14" t="s">
        <v>149</v>
      </c>
      <c r="E51" s="14" t="s">
        <v>150</v>
      </c>
      <c r="F51" s="37">
        <v>15000</v>
      </c>
      <c r="G51" s="23">
        <v>15198255.75</v>
      </c>
      <c r="H51" s="23">
        <v>0.75</v>
      </c>
      <c r="J51" s="31"/>
      <c r="K51" s="31"/>
    </row>
    <row r="52" spans="2:11" s="5" customFormat="1" ht="35.25" customHeight="1" x14ac:dyDescent="0.25">
      <c r="B52" s="11" t="s">
        <v>161</v>
      </c>
      <c r="C52" s="14" t="s">
        <v>162</v>
      </c>
      <c r="D52" s="14" t="s">
        <v>149</v>
      </c>
      <c r="E52" s="14" t="s">
        <v>150</v>
      </c>
      <c r="F52" s="37">
        <v>3784</v>
      </c>
      <c r="G52" s="23">
        <v>3853285.04</v>
      </c>
      <c r="H52" s="23">
        <v>0.19</v>
      </c>
      <c r="J52" s="31"/>
      <c r="K52" s="31"/>
    </row>
    <row r="53" spans="2:11" s="5" customFormat="1" ht="35.25" customHeight="1" x14ac:dyDescent="0.25">
      <c r="B53" s="11" t="s">
        <v>163</v>
      </c>
      <c r="C53" s="14" t="s">
        <v>164</v>
      </c>
      <c r="D53" s="14" t="s">
        <v>165</v>
      </c>
      <c r="E53" s="14" t="s">
        <v>166</v>
      </c>
      <c r="F53" s="37">
        <v>39895</v>
      </c>
      <c r="G53" s="23">
        <v>40425603.5</v>
      </c>
      <c r="H53" s="23">
        <v>2</v>
      </c>
      <c r="J53" s="31"/>
      <c r="K53" s="31"/>
    </row>
    <row r="54" spans="2:11" s="5" customFormat="1" ht="35.25" customHeight="1" x14ac:dyDescent="0.25">
      <c r="B54" s="11" t="s">
        <v>167</v>
      </c>
      <c r="C54" s="14" t="s">
        <v>168</v>
      </c>
      <c r="D54" s="14" t="s">
        <v>157</v>
      </c>
      <c r="E54" s="14" t="s">
        <v>158</v>
      </c>
      <c r="F54" s="37">
        <v>40000</v>
      </c>
      <c r="G54" s="23">
        <v>40580400</v>
      </c>
      <c r="H54" s="23">
        <v>2.0099999999999998</v>
      </c>
      <c r="J54" s="31"/>
      <c r="K54" s="31"/>
    </row>
    <row r="55" spans="2:11" s="5" customFormat="1" ht="35.25" customHeight="1" x14ac:dyDescent="0.25">
      <c r="B55" s="11" t="s">
        <v>169</v>
      </c>
      <c r="C55" s="14" t="s">
        <v>170</v>
      </c>
      <c r="D55" s="14" t="s">
        <v>171</v>
      </c>
      <c r="E55" s="14" t="s">
        <v>172</v>
      </c>
      <c r="F55" s="37">
        <v>23999</v>
      </c>
      <c r="G55" s="23">
        <v>24826725.510000002</v>
      </c>
      <c r="H55" s="23">
        <v>1.23</v>
      </c>
      <c r="J55" s="31"/>
      <c r="K55" s="31"/>
    </row>
    <row r="56" spans="2:11" s="5" customFormat="1" ht="35.25" customHeight="1" x14ac:dyDescent="0.25">
      <c r="B56" s="11" t="s">
        <v>173</v>
      </c>
      <c r="C56" s="14" t="s">
        <v>174</v>
      </c>
      <c r="D56" s="14" t="s">
        <v>175</v>
      </c>
      <c r="E56" s="14" t="s">
        <v>176</v>
      </c>
      <c r="F56" s="37">
        <v>31117</v>
      </c>
      <c r="G56" s="23">
        <v>32280153.460000001</v>
      </c>
      <c r="H56" s="23">
        <v>1.6</v>
      </c>
      <c r="J56" s="31"/>
      <c r="K56" s="31"/>
    </row>
    <row r="57" spans="2:11" s="5" customFormat="1" ht="35.25" customHeight="1" x14ac:dyDescent="0.25">
      <c r="B57" s="11" t="s">
        <v>177</v>
      </c>
      <c r="C57" s="14" t="s">
        <v>178</v>
      </c>
      <c r="D57" s="14" t="s">
        <v>175</v>
      </c>
      <c r="E57" s="14" t="s">
        <v>176</v>
      </c>
      <c r="F57" s="37">
        <v>32990</v>
      </c>
      <c r="G57" s="23">
        <v>34698222.200000003</v>
      </c>
      <c r="H57" s="23">
        <v>1.72</v>
      </c>
      <c r="J57" s="31"/>
      <c r="K57" s="31"/>
    </row>
    <row r="58" spans="2:11" s="5" customFormat="1" ht="35.25" customHeight="1" x14ac:dyDescent="0.25">
      <c r="B58" s="11" t="s">
        <v>179</v>
      </c>
      <c r="C58" s="14" t="s">
        <v>180</v>
      </c>
      <c r="D58" s="14" t="s">
        <v>171</v>
      </c>
      <c r="E58" s="14" t="s">
        <v>172</v>
      </c>
      <c r="F58" s="37">
        <v>120</v>
      </c>
      <c r="G58" s="23">
        <v>121089.06</v>
      </c>
      <c r="H58" s="23">
        <v>0.01</v>
      </c>
      <c r="J58" s="31"/>
      <c r="K58" s="31"/>
    </row>
    <row r="59" spans="2:11" s="5" customFormat="1" ht="35.25" customHeight="1" x14ac:dyDescent="0.25">
      <c r="B59" s="11" t="s">
        <v>181</v>
      </c>
      <c r="C59" s="14" t="s">
        <v>182</v>
      </c>
      <c r="D59" s="14" t="s">
        <v>171</v>
      </c>
      <c r="E59" s="14" t="s">
        <v>172</v>
      </c>
      <c r="F59" s="37">
        <v>10700</v>
      </c>
      <c r="G59" s="23">
        <v>10869881.23</v>
      </c>
      <c r="H59" s="23">
        <v>0.54</v>
      </c>
      <c r="J59" s="31"/>
      <c r="K59" s="31"/>
    </row>
    <row r="60" spans="2:11" s="5" customFormat="1" ht="35.25" customHeight="1" x14ac:dyDescent="0.25">
      <c r="B60" s="11" t="s">
        <v>183</v>
      </c>
      <c r="C60" s="14" t="s">
        <v>184</v>
      </c>
      <c r="D60" s="14" t="s">
        <v>185</v>
      </c>
      <c r="E60" s="14" t="s">
        <v>186</v>
      </c>
      <c r="F60" s="37">
        <v>3204</v>
      </c>
      <c r="G60" s="23">
        <v>3192305.4</v>
      </c>
      <c r="H60" s="23">
        <v>0.16</v>
      </c>
      <c r="J60" s="31"/>
      <c r="K60" s="31"/>
    </row>
    <row r="61" spans="2:11" s="5" customFormat="1" ht="35.25" customHeight="1" x14ac:dyDescent="0.25">
      <c r="B61" s="11" t="s">
        <v>187</v>
      </c>
      <c r="C61" s="14" t="s">
        <v>188</v>
      </c>
      <c r="D61" s="14" t="s">
        <v>171</v>
      </c>
      <c r="E61" s="14" t="s">
        <v>172</v>
      </c>
      <c r="F61" s="37">
        <v>1423</v>
      </c>
      <c r="G61" s="23">
        <v>1381889.53</v>
      </c>
      <c r="H61" s="23">
        <v>7.0000000000000007E-2</v>
      </c>
      <c r="J61" s="31"/>
      <c r="K61" s="31"/>
    </row>
    <row r="62" spans="2:11" s="5" customFormat="1" ht="35.25" customHeight="1" x14ac:dyDescent="0.25">
      <c r="B62" s="11" t="s">
        <v>189</v>
      </c>
      <c r="C62" s="14" t="s">
        <v>190</v>
      </c>
      <c r="D62" s="14" t="s">
        <v>185</v>
      </c>
      <c r="E62" s="14" t="s">
        <v>186</v>
      </c>
      <c r="F62" s="37">
        <v>319</v>
      </c>
      <c r="G62" s="23">
        <v>318355.62</v>
      </c>
      <c r="H62" s="23">
        <v>0.02</v>
      </c>
      <c r="J62" s="31"/>
      <c r="K62" s="31"/>
    </row>
    <row r="63" spans="2:11" s="5" customFormat="1" ht="35.25" customHeight="1" x14ac:dyDescent="0.25">
      <c r="B63" s="11" t="s">
        <v>5</v>
      </c>
      <c r="C63" s="13"/>
      <c r="D63" s="13"/>
      <c r="E63" s="13"/>
      <c r="F63" s="38"/>
      <c r="G63" s="23">
        <f>SUM($G$33:$G$62)</f>
        <v>630104171.10000002</v>
      </c>
      <c r="H63" s="23">
        <f>(G63/$O$2) *100</f>
        <v>31.244032439689768</v>
      </c>
      <c r="J63" s="31"/>
      <c r="K63" s="31"/>
    </row>
    <row r="64" spans="2:11" s="5" customFormat="1" ht="35.25" customHeight="1" x14ac:dyDescent="0.25">
      <c r="B64" s="12" t="s">
        <v>27</v>
      </c>
      <c r="C64" s="16"/>
      <c r="D64" s="13"/>
      <c r="E64" s="13"/>
      <c r="F64" s="38"/>
      <c r="G64" s="23"/>
      <c r="H64" s="28"/>
      <c r="J64" s="31"/>
      <c r="K64" s="31"/>
    </row>
    <row r="65" spans="1:15" s="5" customFormat="1" ht="35.25" customHeight="1" x14ac:dyDescent="0.25">
      <c r="B65" s="11" t="s">
        <v>5</v>
      </c>
      <c r="C65" s="13"/>
      <c r="D65" s="13"/>
      <c r="E65" s="13"/>
      <c r="F65" s="38"/>
      <c r="G65" s="23"/>
      <c r="H65" s="23">
        <f>(G65/$O$2) *100</f>
        <v>0</v>
      </c>
      <c r="J65" s="31"/>
      <c r="K65" s="31"/>
    </row>
    <row r="66" spans="1:15" s="5" customFormat="1" ht="35.25" customHeight="1" x14ac:dyDescent="0.25">
      <c r="B66" s="10" t="s">
        <v>9</v>
      </c>
      <c r="C66" s="13"/>
      <c r="D66" s="13"/>
      <c r="E66" s="13"/>
      <c r="F66" s="38"/>
      <c r="G66" s="23"/>
      <c r="H66" s="28"/>
      <c r="J66" s="31"/>
      <c r="K66" s="31"/>
    </row>
    <row r="67" spans="1:15" s="5" customFormat="1" ht="35.25" customHeight="1" x14ac:dyDescent="0.25">
      <c r="B67" s="11" t="s">
        <v>191</v>
      </c>
      <c r="C67" s="14" t="s">
        <v>192</v>
      </c>
      <c r="D67" s="14" t="s">
        <v>193</v>
      </c>
      <c r="E67" s="14" t="s">
        <v>194</v>
      </c>
      <c r="F67" s="37">
        <v>3762</v>
      </c>
      <c r="G67" s="23">
        <v>9428211.5399999991</v>
      </c>
      <c r="H67" s="23">
        <v>0.47</v>
      </c>
      <c r="J67" s="31"/>
      <c r="K67" s="31"/>
    </row>
    <row r="68" spans="1:15" s="5" customFormat="1" ht="35.25" customHeight="1" x14ac:dyDescent="0.25">
      <c r="B68" s="11" t="s">
        <v>5</v>
      </c>
      <c r="C68" s="13"/>
      <c r="D68" s="13"/>
      <c r="E68" s="13"/>
      <c r="F68" s="38"/>
      <c r="G68" s="23">
        <f>SUM($G$67)</f>
        <v>9428211.5399999991</v>
      </c>
      <c r="H68" s="23">
        <f>(G68/$O$2) *100</f>
        <v>0.4675026141943554</v>
      </c>
      <c r="J68" s="31"/>
      <c r="K68" s="31"/>
    </row>
    <row r="69" spans="1:15" s="7" customFormat="1" ht="35.25" customHeight="1" x14ac:dyDescent="0.25">
      <c r="A69" s="5"/>
      <c r="B69" s="10" t="s">
        <v>10</v>
      </c>
      <c r="C69" s="13"/>
      <c r="D69" s="13"/>
      <c r="E69" s="13"/>
      <c r="F69" s="38"/>
      <c r="G69" s="23"/>
      <c r="H69" s="23"/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1" t="s">
        <v>5</v>
      </c>
      <c r="C70" s="13"/>
      <c r="D70" s="13"/>
      <c r="E70" s="13"/>
      <c r="F70" s="38"/>
      <c r="G70" s="23"/>
      <c r="H70" s="23">
        <f>(G70/$O$2) *100</f>
        <v>0</v>
      </c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0" t="s">
        <v>28</v>
      </c>
      <c r="C71" s="13"/>
      <c r="D71" s="13"/>
      <c r="E71" s="13"/>
      <c r="F71" s="38"/>
      <c r="G71" s="23"/>
      <c r="H71" s="28"/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1" t="s">
        <v>5</v>
      </c>
      <c r="C72" s="13"/>
      <c r="D72" s="13"/>
      <c r="E72" s="13"/>
      <c r="F72" s="38"/>
      <c r="G72" s="23"/>
      <c r="H72" s="23">
        <f>(G72/$O$2) *100</f>
        <v>0</v>
      </c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0" t="s">
        <v>32</v>
      </c>
      <c r="C73" s="13"/>
      <c r="D73" s="13"/>
      <c r="E73" s="13"/>
      <c r="F73" s="38"/>
      <c r="G73" s="23"/>
      <c r="H73" s="28"/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1" t="s">
        <v>5</v>
      </c>
      <c r="C74" s="13"/>
      <c r="D74" s="13"/>
      <c r="E74" s="13"/>
      <c r="F74" s="38"/>
      <c r="G74" s="23"/>
      <c r="H74" s="23">
        <f>(G74/$O$2) *100</f>
        <v>0</v>
      </c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2" t="s">
        <v>29</v>
      </c>
      <c r="C75" s="13"/>
      <c r="D75" s="13"/>
      <c r="E75" s="13"/>
      <c r="F75" s="38"/>
      <c r="G75" s="23"/>
      <c r="H75" s="29"/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1" t="s">
        <v>195</v>
      </c>
      <c r="C76" s="14"/>
      <c r="D76" s="14" t="s">
        <v>196</v>
      </c>
      <c r="E76" s="14" t="s">
        <v>197</v>
      </c>
      <c r="F76" s="37"/>
      <c r="G76" s="23">
        <v>24163466.370000001</v>
      </c>
      <c r="H76" s="23">
        <v>1.2</v>
      </c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198</v>
      </c>
      <c r="C77" s="14"/>
      <c r="D77" s="14" t="s">
        <v>196</v>
      </c>
      <c r="E77" s="14" t="s">
        <v>197</v>
      </c>
      <c r="F77" s="37"/>
      <c r="G77" s="23">
        <v>622214.52</v>
      </c>
      <c r="H77" s="23">
        <v>0.03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1" t="s">
        <v>199</v>
      </c>
      <c r="C78" s="14"/>
      <c r="D78" s="14" t="s">
        <v>200</v>
      </c>
      <c r="E78" s="14" t="s">
        <v>201</v>
      </c>
      <c r="F78" s="37"/>
      <c r="G78" s="23">
        <v>8383187.6900000004</v>
      </c>
      <c r="H78" s="23">
        <v>0.42</v>
      </c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202</v>
      </c>
      <c r="C79" s="14"/>
      <c r="D79" s="14" t="s">
        <v>203</v>
      </c>
      <c r="E79" s="14" t="s">
        <v>201</v>
      </c>
      <c r="F79" s="37"/>
      <c r="G79" s="23">
        <v>232975.66</v>
      </c>
      <c r="H79" s="23">
        <v>0.01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1" t="s">
        <v>5</v>
      </c>
      <c r="C80" s="13"/>
      <c r="D80" s="13"/>
      <c r="E80" s="13"/>
      <c r="F80" s="38"/>
      <c r="G80" s="23">
        <f>SUM($G$76:$G$79)</f>
        <v>33401844.240000002</v>
      </c>
      <c r="H80" s="23">
        <f>(G80/$O$2) *100</f>
        <v>1.6562472569545967</v>
      </c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2" t="s">
        <v>30</v>
      </c>
      <c r="C81" s="13"/>
      <c r="D81" s="13"/>
      <c r="E81" s="13"/>
      <c r="F81" s="38"/>
      <c r="G81" s="23"/>
      <c r="H81" s="28"/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1" t="s">
        <v>5</v>
      </c>
      <c r="C82" s="13"/>
      <c r="D82" s="13"/>
      <c r="E82" s="13"/>
      <c r="F82" s="38"/>
      <c r="G82" s="23"/>
      <c r="H82" s="23">
        <f>(G82/$O$2) *100</f>
        <v>0</v>
      </c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0" t="s">
        <v>11</v>
      </c>
      <c r="C83" s="13"/>
      <c r="D83" s="13"/>
      <c r="E83" s="13"/>
      <c r="F83" s="38"/>
      <c r="G83" s="23"/>
      <c r="H83" s="28"/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1" t="s">
        <v>5</v>
      </c>
      <c r="C84" s="13"/>
      <c r="D84" s="13"/>
      <c r="E84" s="13"/>
      <c r="F84" s="38"/>
      <c r="G84" s="23"/>
      <c r="H84" s="23">
        <f>(G84/$O$2) *100</f>
        <v>0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0" t="s">
        <v>25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204</v>
      </c>
      <c r="C86" s="14"/>
      <c r="D86" s="14" t="s">
        <v>205</v>
      </c>
      <c r="E86" s="14" t="s">
        <v>206</v>
      </c>
      <c r="F86" s="37"/>
      <c r="G86" s="23">
        <v>18646638.140000001</v>
      </c>
      <c r="H86" s="23">
        <v>0.92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1" t="s">
        <v>207</v>
      </c>
      <c r="C87" s="14"/>
      <c r="D87" s="14" t="s">
        <v>208</v>
      </c>
      <c r="E87" s="14" t="s">
        <v>209</v>
      </c>
      <c r="F87" s="37"/>
      <c r="G87" s="23">
        <v>44767.46</v>
      </c>
      <c r="H87" s="23">
        <v>0</v>
      </c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5</v>
      </c>
      <c r="C88" s="13"/>
      <c r="D88" s="13"/>
      <c r="E88" s="13"/>
      <c r="F88" s="38"/>
      <c r="G88" s="23">
        <f>SUM($G$86:$G$87)</f>
        <v>18691405.600000001</v>
      </c>
      <c r="H88" s="23">
        <v>0.92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0" t="s">
        <v>17</v>
      </c>
      <c r="C89" s="13"/>
      <c r="D89" s="13"/>
      <c r="E89" s="13"/>
      <c r="F89" s="38"/>
      <c r="G89" s="23"/>
      <c r="H89" s="28"/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1" t="s">
        <v>5</v>
      </c>
      <c r="C90" s="13"/>
      <c r="D90" s="13"/>
      <c r="E90" s="13"/>
      <c r="F90" s="38"/>
      <c r="G90" s="23"/>
      <c r="H90" s="23">
        <f>(G90/$O$2) *100</f>
        <v>0</v>
      </c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0" t="s">
        <v>18</v>
      </c>
      <c r="C91" s="13"/>
      <c r="D91" s="13"/>
      <c r="E91" s="13"/>
      <c r="F91" s="38"/>
      <c r="G91" s="23"/>
      <c r="H91" s="28"/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1" t="s">
        <v>53</v>
      </c>
      <c r="C92" s="14"/>
      <c r="D92" s="14" t="s">
        <v>49</v>
      </c>
      <c r="E92" s="14" t="s">
        <v>50</v>
      </c>
      <c r="F92" s="37"/>
      <c r="G92" s="23">
        <v>180.55</v>
      </c>
      <c r="H92" s="23">
        <v>0</v>
      </c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1" t="s">
        <v>5</v>
      </c>
      <c r="C93" s="13"/>
      <c r="D93" s="13"/>
      <c r="E93" s="13"/>
      <c r="F93" s="38"/>
      <c r="G93" s="23">
        <f>SUM($G$92)</f>
        <v>180.55</v>
      </c>
      <c r="H93" s="23">
        <f>(G93/$O$2) *100</f>
        <v>8.9526626163068552E-6</v>
      </c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0" t="s">
        <v>26</v>
      </c>
      <c r="C94" s="13"/>
      <c r="D94" s="13"/>
      <c r="E94" s="13"/>
      <c r="F94" s="38"/>
      <c r="G94" s="23"/>
      <c r="H94" s="28"/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1" t="s">
        <v>5</v>
      </c>
      <c r="C95" s="13"/>
      <c r="D95" s="13"/>
      <c r="E95" s="13"/>
      <c r="F95" s="38"/>
      <c r="G95" s="23"/>
      <c r="H95" s="23">
        <f>(G95/$O$2) *100</f>
        <v>0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0" t="s">
        <v>22</v>
      </c>
      <c r="C96" s="13"/>
      <c r="D96" s="13"/>
      <c r="E96" s="13"/>
      <c r="F96" s="38"/>
      <c r="G96" s="23"/>
      <c r="H96" s="28"/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5</v>
      </c>
      <c r="C97" s="13"/>
      <c r="D97" s="13"/>
      <c r="E97" s="13"/>
      <c r="F97" s="38"/>
      <c r="G97" s="23"/>
      <c r="H97" s="23">
        <f>(G97/$O$2) *100</f>
        <v>0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0" t="s">
        <v>19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5</v>
      </c>
      <c r="C99" s="13"/>
      <c r="D99" s="13"/>
      <c r="E99" s="13"/>
      <c r="F99" s="38"/>
      <c r="G99" s="23"/>
      <c r="H99" s="23">
        <f>(G99/$O$2) *100</f>
        <v>0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0" t="s">
        <v>31</v>
      </c>
      <c r="C100" s="13"/>
      <c r="D100" s="13"/>
      <c r="E100" s="13"/>
      <c r="F100" s="38"/>
      <c r="G100" s="23"/>
      <c r="H100" s="28"/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5</v>
      </c>
      <c r="C101" s="13"/>
      <c r="D101" s="13"/>
      <c r="E101" s="13"/>
      <c r="F101" s="38"/>
      <c r="G101" s="23"/>
      <c r="H101" s="23">
        <f>(G101/$O$2) *100</f>
        <v>0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0" t="s">
        <v>20</v>
      </c>
      <c r="C102" s="13"/>
      <c r="D102" s="13"/>
      <c r="E102" s="13"/>
      <c r="F102" s="38"/>
      <c r="G102" s="23"/>
      <c r="H102" s="28"/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5</v>
      </c>
      <c r="C103" s="13"/>
      <c r="D103" s="13"/>
      <c r="E103" s="13"/>
      <c r="F103" s="38"/>
      <c r="G103" s="23"/>
      <c r="H103" s="23">
        <f>(G103/$O$2) *100</f>
        <v>0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0" t="s">
        <v>34</v>
      </c>
      <c r="C104" s="13"/>
      <c r="D104" s="13"/>
      <c r="E104" s="13"/>
      <c r="F104" s="38"/>
      <c r="G104" s="23"/>
      <c r="H104" s="28"/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1" t="s">
        <v>5</v>
      </c>
      <c r="C105" s="13"/>
      <c r="D105" s="13"/>
      <c r="E105" s="13"/>
      <c r="F105" s="38"/>
      <c r="G105" s="23"/>
      <c r="H105" s="23">
        <f>(G105/$O$2) *100</f>
        <v>0</v>
      </c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7"/>
      <c r="B106" s="10" t="s">
        <v>23</v>
      </c>
      <c r="C106" s="15"/>
      <c r="D106" s="15"/>
      <c r="E106" s="15"/>
      <c r="F106" s="39"/>
      <c r="G106" s="24">
        <f>G105+G103+G101+G99+G97+G95+G93+G90+G88+G84+G82+G80+G74+G72+G70+G68+G65+G63+G31+G29+G22</f>
        <v>2016718463.9700003</v>
      </c>
      <c r="H106" s="24">
        <v>100</v>
      </c>
      <c r="I106" s="7"/>
      <c r="J106" s="33">
        <v>2016718463.97</v>
      </c>
      <c r="K106" s="17">
        <f>ROUND(G106,2)-ROUND(J106,2)</f>
        <v>0</v>
      </c>
      <c r="L106" s="7"/>
      <c r="M106" s="7"/>
      <c r="N106" s="7"/>
      <c r="O106" s="7"/>
    </row>
    <row r="107" spans="1:15" ht="35.25" customHeight="1" x14ac:dyDescent="0.25"/>
    <row r="108" spans="1:15" ht="35.25" customHeight="1" x14ac:dyDescent="0.25"/>
    <row r="109" spans="1:15" ht="35.25" customHeight="1" x14ac:dyDescent="0.25"/>
    <row r="110" spans="1:15" ht="35.25" customHeight="1" x14ac:dyDescent="0.25"/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Оглуздина Маргарита Рудольфовна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2021-12-16T07:49:51Z</dcterms:modified>
</cp:coreProperties>
</file>