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rits\appdata\local\microsoft\windows\inetcache\content.outlook\36fbzwbg\"/>
    </mc:Choice>
  </mc:AlternateContent>
  <xr:revisionPtr revIDLastSave="0" documentId="13_ncr:1_{94124B21-B168-4D60-AD17-2FB1A4FB4A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портфеля'!$A$7:$O$23</definedName>
    <definedName name="Report07">'Состав портфеля'!$A$25:$O$29</definedName>
    <definedName name="Report08">'Состав портфеля'!$A$31:$O$31</definedName>
    <definedName name="Report09">'Состав портфеля'!$A$33:$O$60</definedName>
    <definedName name="Report10">'Состав портфеля'!$A$62:$O$62</definedName>
    <definedName name="Report11">'Состав портфеля'!$A$64:$O$65</definedName>
    <definedName name="Report12">'Состав портфеля'!$A$67:$O$67</definedName>
    <definedName name="Report13">'Состав портфеля'!$A$69:$O$69</definedName>
    <definedName name="Report14">'Состав портфеля'!$A$71:$O$71</definedName>
    <definedName name="Report15">'Состав портфеля'!$A$73:$O$77</definedName>
    <definedName name="Report16">'Состав портфеля'!$A$79:$O$79</definedName>
    <definedName name="Report17">'Состав портфеля'!$A$81:$O$81</definedName>
    <definedName name="Report18">'Состав портфеля'!$A$83:$O$85</definedName>
    <definedName name="Report19">'Состав портфеля'!$A$87:$O$90</definedName>
    <definedName name="Report20">'Состав портфеля'!$A$92:$O$94</definedName>
    <definedName name="Report21">'Состав портфеля'!$A$96:$O$96</definedName>
    <definedName name="Report22">'Состав портфеля'!$A$98:$O$98</definedName>
    <definedName name="Report23">'Состав портфеля'!$A$100:$O$100</definedName>
    <definedName name="Report24">'Состав портфеля'!$A$102:$O$102</definedName>
    <definedName name="Report25">'Состав портфеля'!$A$104:$O$104</definedName>
    <definedName name="Report26">'Состав портфеля'!$A$106:$O$106</definedName>
    <definedName name="Report27">'Состав портфеля'!$A$107:$K$107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G107" i="12" l="1"/>
  <c r="K107" i="12" s="1"/>
  <c r="G94" i="12"/>
  <c r="G90" i="12"/>
  <c r="G85" i="12"/>
  <c r="G77" i="12"/>
  <c r="G65" i="12"/>
  <c r="G60" i="12"/>
  <c r="G29" i="12"/>
  <c r="G23" i="12"/>
  <c r="B5" i="9"/>
  <c r="B3" i="12" l="1"/>
  <c r="O1" i="12" l="1"/>
  <c r="O2" i="12" l="1"/>
  <c r="H106" i="12" s="1"/>
  <c r="H102" i="12" l="1"/>
  <c r="H104" i="12"/>
  <c r="H98" i="12"/>
  <c r="H100" i="12"/>
  <c r="H94" i="12"/>
  <c r="H96" i="12"/>
  <c r="H85" i="12"/>
  <c r="H90" i="12"/>
  <c r="H79" i="12"/>
  <c r="H81" i="12"/>
  <c r="H71" i="12"/>
  <c r="H77" i="12"/>
  <c r="H67" i="12"/>
  <c r="H69" i="12"/>
  <c r="H62" i="12"/>
  <c r="H65" i="12"/>
  <c r="H31" i="12"/>
  <c r="H60" i="12"/>
  <c r="H23" i="12"/>
  <c r="H29" i="12"/>
  <c r="B2" i="12"/>
</calcChain>
</file>

<file path=xl/sharedStrings.xml><?xml version="1.0" encoding="utf-8"?>
<sst xmlns="http://schemas.openxmlformats.org/spreadsheetml/2006/main" count="292" uniqueCount="196">
  <si>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</si>
  <si>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</si>
  <si>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</si>
  <si>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</si>
  <si>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</si>
  <si>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</si>
  <si>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</si>
  <si>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</si>
  <si>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</si>
  <si>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</si>
  <si>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</si>
  <si>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</si>
  <si>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</si>
  <si>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</si>
  <si>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</si>
  <si>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</si>
  <si>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</si>
  <si>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</si>
  <si>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</si>
  <si>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</si>
  <si>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</si>
  <si>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</si>
  <si>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</si>
  <si>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</si>
  <si>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</si>
  <si>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</si>
  <si>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</si>
  <si>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</si>
  <si>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</si>
  <si>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</si>
  <si>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</si>
  <si>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</si>
  <si>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</si>
  <si>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</si>
  <si>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</si>
  <si>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</si>
  <si>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</si>
  <si>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</si>
  <si>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</si>
  <si>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</si>
  <si>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</si>
  <si>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</si>
  <si>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</si>
  <si>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30.06.2021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</si>
  <si>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</si>
  <si>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</si>
  <si>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</si>
  <si>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</si>
  <si>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</si>
  <si>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</si>
  <si>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</si>
  <si>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</si>
  <si>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</si>
  <si>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</si>
  <si>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</si>
  <si>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</si>
  <si>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</si>
  <si>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26212RMFS</t>
  </si>
  <si>
    <t>RU000A0JTK38</t>
  </si>
  <si>
    <t>26215RMFS</t>
  </si>
  <si>
    <t>RU000A0JU4L3</t>
  </si>
  <si>
    <t>26217RMFS</t>
  </si>
  <si>
    <t>RU000A0JVW30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</si>
  <si>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</si>
  <si>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</si>
  <si>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</si>
  <si>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</si>
  <si>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</si>
  <si>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</si>
  <si>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</si>
  <si>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</si>
  <si>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26226RMFS</t>
  </si>
  <si>
    <t>RU000A0ZZYW2</t>
  </si>
  <si>
    <t>26227RMFS</t>
  </si>
  <si>
    <t>RU000A1007F4</t>
  </si>
  <si>
    <t>26229RMFS</t>
  </si>
  <si>
    <t>RU000A100EG3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</si>
  <si>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</si>
  <si>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</si>
  <si>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</si>
  <si>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</si>
  <si>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</si>
  <si>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</si>
  <si>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</si>
  <si>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</si>
  <si>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</si>
  <si>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</si>
  <si>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</si>
  <si>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</si>
  <si>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</si>
  <si>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</si>
  <si>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</si>
  <si>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</si>
  <si>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</si>
  <si>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</si>
  <si>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</si>
  <si>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</si>
  <si>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</si>
  <si>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</si>
  <si>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</si>
  <si>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</si>
  <si>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</si>
  <si>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</si>
  <si>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</si>
  <si>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</si>
  <si>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</si>
  <si>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</si>
  <si>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</si>
  <si>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</si>
  <si>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</si>
  <si>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</si>
  <si>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</si>
  <si>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</si>
  <si>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</si>
  <si>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</si>
  <si>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</si>
  <si>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</si>
  <si>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</si>
  <si>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</si>
  <si>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</si>
  <si>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</si>
  <si>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</si>
  <si>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</si>
  <si>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</si>
  <si>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</si>
  <si>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</si>
  <si>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</si>
  <si>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</si>
  <si>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</si>
  <si>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</si>
  <si>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</si>
  <si>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</si>
  <si>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</si>
  <si>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</si>
  <si>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</si>
  <si>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</si>
  <si>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</si>
  <si>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</si>
  <si>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</si>
  <si>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</si>
  <si>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</si>
  <si>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</si>
  <si>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</si>
  <si>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</si>
  <si>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</si>
  <si>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</si>
  <si>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</si>
  <si>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</si>
  <si>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</si>
  <si>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</si>
  <si>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</si>
  <si>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</si>
  <si>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</si>
  <si>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</si>
  <si>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</si>
  <si>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</si>
  <si>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</si>
  <si>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</si>
  <si>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</si>
  <si>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</si>
  <si>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</si>
  <si>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</si>
  <si>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</si>
  <si>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</si>
  <si>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</si>
  <si>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Банк ВТБ (публичное акционерное общество)</t>
  </si>
  <si>
    <t>1027739609391</t>
  </si>
  <si>
    <t>4B021501326B</t>
  </si>
  <si>
    <t>RU000A0JV0U1</t>
  </si>
  <si>
    <t>4B022001326B</t>
  </si>
  <si>
    <t>RU000A0JXRV7</t>
  </si>
  <si>
    <t>4B023401000B001P</t>
  </si>
  <si>
    <t>RU000A102PB6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</si>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</sst>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44377</v>
      </c>
      <c r="G6" s="3">
        <v>44377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1107171646.73</v>
      </c>
      <c r="C7">
        <v>84719654.5</v>
      </c>
      <c r="D7">
        <v>612522408.27999997</v>
      </c>
      <c r="F7">
        <v>9428211.5399999991</v>
      </c>
      <c r="H7">
        <v>23062068.289999999</v>
      </c>
      <c r="I7">
        <v>0</v>
      </c>
      <c r="M7">
        <v>154575.81</v>
      </c>
      <c r="N7">
        <v>156</v>
      </c>
    </row>
    <row r="8" spans="1:14" x14ac:dyDescent="0.2">
      <c r="A8" t="s">
        <v>41</v>
      </c>
      <c r="B8">
        <v>1837058565.1500001</v>
      </c>
    </row>
    <row r="9" spans="1:14" x14ac:dyDescent="0.2">
      <c r="A9" t="s">
        <v>42</v>
      </c>
      <c r="B9" s="2" t="s">
        <v>43</v>
      </c>
      <c r="C9">
        <v>1837058565.1500001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1837058565.1500001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44377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30.06.2021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1837058565.1500001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215336</v>
      </c>
      <c r="G7" s="23">
        <v>216953173.36000001</v>
      </c>
      <c r="H7" s="23">
        <v>11.81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168167</v>
      </c>
      <c r="G8" s="23">
        <v>165091225.56999999</v>
      </c>
      <c r="H8" s="23">
        <v>8.99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271811</v>
      </c>
      <c r="G9" s="23">
        <v>284760076.04000002</v>
      </c>
      <c r="H9" s="23">
        <v>15.5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41</v>
      </c>
      <c r="G10" s="23">
        <v>42485.43</v>
      </c>
      <c r="H10" s="23">
        <v>0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9</v>
      </c>
      <c r="G11" s="23">
        <v>9324.9</v>
      </c>
      <c r="H11" s="23">
        <v>0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7252</v>
      </c>
      <c r="G12" s="23">
        <v>7480292.96</v>
      </c>
      <c r="H12" s="23">
        <v>0.41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126765</v>
      </c>
      <c r="G13" s="23">
        <v>130517244</v>
      </c>
      <c r="H13" s="23">
        <v>7.1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60243</v>
      </c>
      <c r="G14" s="23">
        <v>63707574.93</v>
      </c>
      <c r="H14" s="23">
        <v>3.47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72421</v>
      </c>
      <c r="G15" s="23">
        <v>73722405.370000005</v>
      </c>
      <c r="H15" s="23">
        <v>4.01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27574</v>
      </c>
      <c r="G16" s="23">
        <v>28192484.82</v>
      </c>
      <c r="H16" s="23">
        <v>1.53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10120</v>
      </c>
      <c r="G17" s="23">
        <v>10284854.800000001</v>
      </c>
      <c r="H17" s="23">
        <v>0.56000000000000005</v>
      </c>
      <c r="J17" s="31"/>
      <c r="K17" s="31"/>
    </row>
    <row r="18" spans="1:15" s="5" customFormat="1" ht="35.25" customHeight="1" x14ac:dyDescent="0.2">
      <c r="B18" s="11" t="s">
        <v>71</v>
      </c>
      <c r="C18" s="14" t="s">
        <v>72</v>
      </c>
      <c r="D18" s="14" t="s">
        <v>49</v>
      </c>
      <c r="E18" s="14" t="s">
        <v>50</v>
      </c>
      <c r="F18" s="37">
        <v>13946</v>
      </c>
      <c r="G18" s="23">
        <v>14817346.08</v>
      </c>
      <c r="H18" s="23">
        <v>0.81</v>
      </c>
      <c r="J18" s="31"/>
      <c r="K18" s="31"/>
    </row>
    <row r="19" spans="1:15" s="5" customFormat="1" ht="35.25" customHeight="1" x14ac:dyDescent="0.2">
      <c r="B19" s="11" t="s">
        <v>73</v>
      </c>
      <c r="C19" s="14" t="s">
        <v>74</v>
      </c>
      <c r="D19" s="14" t="s">
        <v>49</v>
      </c>
      <c r="E19" s="14" t="s">
        <v>50</v>
      </c>
      <c r="F19" s="37">
        <v>24301</v>
      </c>
      <c r="G19" s="23">
        <v>25483243.649999999</v>
      </c>
      <c r="H19" s="23">
        <v>1.39</v>
      </c>
      <c r="J19" s="31"/>
      <c r="K19" s="31"/>
    </row>
    <row r="20" spans="1:15" s="5" customFormat="1" ht="35.25" customHeight="1" x14ac:dyDescent="0.2">
      <c r="B20" s="11" t="s">
        <v>75</v>
      </c>
      <c r="C20" s="14" t="s">
        <v>76</v>
      </c>
      <c r="D20" s="14" t="s">
        <v>49</v>
      </c>
      <c r="E20" s="14" t="s">
        <v>50</v>
      </c>
      <c r="F20" s="37">
        <v>2327</v>
      </c>
      <c r="G20" s="23">
        <v>2371236.27</v>
      </c>
      <c r="H20" s="23">
        <v>0.13</v>
      </c>
      <c r="J20" s="31"/>
      <c r="K20" s="31"/>
    </row>
    <row r="21" spans="1:15" s="5" customFormat="1" ht="35.25" customHeight="1" x14ac:dyDescent="0.2">
      <c r="B21" s="11" t="s">
        <v>77</v>
      </c>
      <c r="C21" s="14" t="s">
        <v>78</v>
      </c>
      <c r="D21" s="14" t="s">
        <v>49</v>
      </c>
      <c r="E21" s="14" t="s">
        <v>50</v>
      </c>
      <c r="F21" s="37">
        <v>46148</v>
      </c>
      <c r="G21" s="23">
        <v>47727646.039999999</v>
      </c>
      <c r="H21" s="23">
        <v>2.6</v>
      </c>
      <c r="J21" s="31"/>
      <c r="K21" s="31"/>
    </row>
    <row r="22" spans="1:15" s="5" customFormat="1" ht="35.25" customHeight="1" x14ac:dyDescent="0.2">
      <c r="B22" s="11" t="s">
        <v>79</v>
      </c>
      <c r="C22" s="14" t="s">
        <v>80</v>
      </c>
      <c r="D22" s="14" t="s">
        <v>49</v>
      </c>
      <c r="E22" s="14" t="s">
        <v>50</v>
      </c>
      <c r="F22" s="37">
        <v>89248</v>
      </c>
      <c r="G22" s="23">
        <v>36011032.509999998</v>
      </c>
      <c r="H22" s="23">
        <v>1.96</v>
      </c>
      <c r="J22" s="31"/>
      <c r="K22" s="31"/>
    </row>
    <row r="23" spans="1:15" s="5" customFormat="1" ht="35.25" customHeight="1" x14ac:dyDescent="0.2">
      <c r="B23" s="11" t="s">
        <v>5</v>
      </c>
      <c r="C23" s="13"/>
      <c r="D23" s="13"/>
      <c r="E23" s="13"/>
      <c r="F23" s="38"/>
      <c r="G23" s="23">
        <f>SUM($G$7:$G$22)</f>
        <v>1107171646.73</v>
      </c>
      <c r="H23" s="23">
        <f>(G23/$O$2) *100</f>
        <v>60.268718032927652</v>
      </c>
      <c r="J23" s="31"/>
      <c r="K23" s="31"/>
    </row>
    <row r="24" spans="1:15" s="5" customFormat="1" ht="35.25" customHeight="1" x14ac:dyDescent="0.2">
      <c r="A24" s="7"/>
      <c r="B24" s="10" t="s">
        <v>8</v>
      </c>
      <c r="C24" s="15"/>
      <c r="D24" s="15"/>
      <c r="E24" s="15"/>
      <c r="F24" s="39"/>
      <c r="G24" s="24"/>
      <c r="H24" s="27"/>
      <c r="I24" s="7"/>
      <c r="J24" s="32"/>
      <c r="K24" s="32"/>
      <c r="L24" s="7"/>
      <c r="M24" s="7"/>
      <c r="N24" s="7"/>
      <c r="O24" s="7"/>
    </row>
    <row r="25" spans="1:15" s="5" customFormat="1" ht="35.25" customHeight="1" x14ac:dyDescent="0.2">
      <c r="B25" s="11" t="s">
        <v>81</v>
      </c>
      <c r="C25" s="14" t="s">
        <v>82</v>
      </c>
      <c r="D25" s="14" t="s">
        <v>83</v>
      </c>
      <c r="E25" s="14" t="s">
        <v>84</v>
      </c>
      <c r="F25" s="37">
        <v>10560</v>
      </c>
      <c r="G25" s="23">
        <v>10415328</v>
      </c>
      <c r="H25" s="23">
        <v>0.56999999999999995</v>
      </c>
      <c r="J25" s="31"/>
      <c r="K25" s="31"/>
    </row>
    <row r="26" spans="1:15" s="5" customFormat="1" ht="35.25" customHeight="1" x14ac:dyDescent="0.2">
      <c r="B26" s="11" t="s">
        <v>85</v>
      </c>
      <c r="C26" s="14" t="s">
        <v>86</v>
      </c>
      <c r="D26" s="14" t="s">
        <v>83</v>
      </c>
      <c r="E26" s="14" t="s">
        <v>84</v>
      </c>
      <c r="F26" s="37">
        <v>35000</v>
      </c>
      <c r="G26" s="23">
        <v>34012650</v>
      </c>
      <c r="H26" s="23">
        <v>1.85</v>
      </c>
      <c r="J26" s="31"/>
      <c r="K26" s="31"/>
    </row>
    <row r="27" spans="1:15" s="5" customFormat="1" ht="35.25" customHeight="1" x14ac:dyDescent="0.2">
      <c r="B27" s="11" t="s">
        <v>87</v>
      </c>
      <c r="C27" s="14" t="s">
        <v>88</v>
      </c>
      <c r="D27" s="14" t="s">
        <v>89</v>
      </c>
      <c r="E27" s="14" t="s">
        <v>90</v>
      </c>
      <c r="F27" s="37">
        <v>18800</v>
      </c>
      <c r="G27" s="23">
        <v>19205704</v>
      </c>
      <c r="H27" s="23">
        <v>1.05</v>
      </c>
      <c r="J27" s="31"/>
      <c r="K27" s="31"/>
    </row>
    <row r="28" spans="1:15" s="5" customFormat="1" ht="35.25" customHeight="1" x14ac:dyDescent="0.2">
      <c r="B28" s="11" t="s">
        <v>91</v>
      </c>
      <c r="C28" s="14" t="s">
        <v>92</v>
      </c>
      <c r="D28" s="14" t="s">
        <v>89</v>
      </c>
      <c r="E28" s="14" t="s">
        <v>90</v>
      </c>
      <c r="F28" s="37">
        <v>21750</v>
      </c>
      <c r="G28" s="23">
        <v>21085972.5</v>
      </c>
      <c r="H28" s="23">
        <v>1.1499999999999999</v>
      </c>
      <c r="J28" s="31"/>
      <c r="K28" s="31"/>
    </row>
    <row r="29" spans="1:15" s="5" customFormat="1" ht="35.25" customHeight="1" x14ac:dyDescent="0.2">
      <c r="B29" s="11" t="s">
        <v>5</v>
      </c>
      <c r="C29" s="13"/>
      <c r="D29" s="13"/>
      <c r="E29" s="13"/>
      <c r="F29" s="38"/>
      <c r="G29" s="23">
        <f>SUM($G$25:$G$28)</f>
        <v>84719654.5</v>
      </c>
      <c r="H29" s="23">
        <f>(G29/$O$2) *100</f>
        <v>4.61170134187216</v>
      </c>
      <c r="J29" s="31"/>
      <c r="K29" s="31"/>
    </row>
    <row r="30" spans="1:15" s="5" customFormat="1" ht="35.25" customHeight="1" x14ac:dyDescent="0.2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1:15" s="5" customFormat="1" ht="35.25" customHeight="1" x14ac:dyDescent="0.2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">
      <c r="B33" s="11" t="s">
        <v>93</v>
      </c>
      <c r="C33" s="14" t="s">
        <v>94</v>
      </c>
      <c r="D33" s="14" t="s">
        <v>95</v>
      </c>
      <c r="E33" s="14" t="s">
        <v>96</v>
      </c>
      <c r="F33" s="37">
        <v>33441</v>
      </c>
      <c r="G33" s="23">
        <v>33761364.780000001</v>
      </c>
      <c r="H33" s="23">
        <v>1.84</v>
      </c>
      <c r="J33" s="31"/>
      <c r="K33" s="31"/>
    </row>
    <row r="34" spans="2:11" s="5" customFormat="1" ht="35.25" customHeight="1" x14ac:dyDescent="0.2">
      <c r="B34" s="11" t="s">
        <v>97</v>
      </c>
      <c r="C34" s="14" t="s">
        <v>98</v>
      </c>
      <c r="D34" s="14" t="s">
        <v>99</v>
      </c>
      <c r="E34" s="14" t="s">
        <v>100</v>
      </c>
      <c r="F34" s="37">
        <v>32000</v>
      </c>
      <c r="G34" s="23">
        <v>32120401.280000001</v>
      </c>
      <c r="H34" s="23">
        <v>1.75</v>
      </c>
      <c r="J34" s="31"/>
      <c r="K34" s="31"/>
    </row>
    <row r="35" spans="2:11" s="5" customFormat="1" ht="35.25" customHeight="1" x14ac:dyDescent="0.2">
      <c r="B35" s="11" t="s">
        <v>101</v>
      </c>
      <c r="C35" s="14" t="s">
        <v>102</v>
      </c>
      <c r="D35" s="14" t="s">
        <v>103</v>
      </c>
      <c r="E35" s="14" t="s">
        <v>104</v>
      </c>
      <c r="F35" s="37">
        <v>37467</v>
      </c>
      <c r="G35" s="23">
        <v>33420564</v>
      </c>
      <c r="H35" s="23">
        <v>1.82</v>
      </c>
      <c r="J35" s="31"/>
      <c r="K35" s="31"/>
    </row>
    <row r="36" spans="2:11" s="5" customFormat="1" ht="35.25" customHeight="1" x14ac:dyDescent="0.2">
      <c r="B36" s="11" t="s">
        <v>105</v>
      </c>
      <c r="C36" s="14" t="s">
        <v>106</v>
      </c>
      <c r="D36" s="14" t="s">
        <v>107</v>
      </c>
      <c r="E36" s="14" t="s">
        <v>108</v>
      </c>
      <c r="F36" s="37">
        <v>21000</v>
      </c>
      <c r="G36" s="23">
        <v>21817740</v>
      </c>
      <c r="H36" s="23">
        <v>1.19</v>
      </c>
      <c r="J36" s="31"/>
      <c r="K36" s="31"/>
    </row>
    <row r="37" spans="2:11" s="5" customFormat="1" ht="35.25" customHeight="1" x14ac:dyDescent="0.2">
      <c r="B37" s="11" t="s">
        <v>109</v>
      </c>
      <c r="C37" s="14" t="s">
        <v>110</v>
      </c>
      <c r="D37" s="14" t="s">
        <v>111</v>
      </c>
      <c r="E37" s="14" t="s">
        <v>112</v>
      </c>
      <c r="F37" s="37">
        <v>41000</v>
      </c>
      <c r="G37" s="23">
        <v>43123390</v>
      </c>
      <c r="H37" s="23">
        <v>2.35</v>
      </c>
      <c r="J37" s="31"/>
      <c r="K37" s="31"/>
    </row>
    <row r="38" spans="2:11" s="5" customFormat="1" ht="35.25" customHeight="1" x14ac:dyDescent="0.2">
      <c r="B38" s="11" t="s">
        <v>113</v>
      </c>
      <c r="C38" s="14" t="s">
        <v>114</v>
      </c>
      <c r="D38" s="14" t="s">
        <v>115</v>
      </c>
      <c r="E38" s="14" t="s">
        <v>116</v>
      </c>
      <c r="F38" s="37">
        <v>17000</v>
      </c>
      <c r="G38" s="23">
        <v>17564740</v>
      </c>
      <c r="H38" s="23">
        <v>0.96</v>
      </c>
      <c r="J38" s="31"/>
      <c r="K38" s="31"/>
    </row>
    <row r="39" spans="2:11" s="5" customFormat="1" ht="35.25" customHeight="1" x14ac:dyDescent="0.2">
      <c r="B39" s="11" t="s">
        <v>117</v>
      </c>
      <c r="C39" s="14" t="s">
        <v>118</v>
      </c>
      <c r="D39" s="14" t="s">
        <v>119</v>
      </c>
      <c r="E39" s="14" t="s">
        <v>120</v>
      </c>
      <c r="F39" s="37">
        <v>38000</v>
      </c>
      <c r="G39" s="23">
        <v>39117580</v>
      </c>
      <c r="H39" s="23">
        <v>2.13</v>
      </c>
      <c r="J39" s="31"/>
      <c r="K39" s="31"/>
    </row>
    <row r="40" spans="2:11" s="5" customFormat="1" ht="35.25" customHeight="1" x14ac:dyDescent="0.2">
      <c r="B40" s="11" t="s">
        <v>121</v>
      </c>
      <c r="C40" s="14" t="s">
        <v>122</v>
      </c>
      <c r="D40" s="14" t="s">
        <v>123</v>
      </c>
      <c r="E40" s="14" t="s">
        <v>124</v>
      </c>
      <c r="F40" s="37">
        <v>51456</v>
      </c>
      <c r="G40" s="23">
        <v>53472560.640000001</v>
      </c>
      <c r="H40" s="23">
        <v>2.91</v>
      </c>
      <c r="J40" s="31"/>
      <c r="K40" s="31"/>
    </row>
    <row r="41" spans="2:11" s="5" customFormat="1" ht="35.25" customHeight="1" x14ac:dyDescent="0.2">
      <c r="B41" s="11" t="s">
        <v>125</v>
      </c>
      <c r="C41" s="14" t="s">
        <v>126</v>
      </c>
      <c r="D41" s="14" t="s">
        <v>95</v>
      </c>
      <c r="E41" s="14" t="s">
        <v>96</v>
      </c>
      <c r="F41" s="37">
        <v>9315</v>
      </c>
      <c r="G41" s="23">
        <v>9664405.6500000004</v>
      </c>
      <c r="H41" s="23">
        <v>0.53</v>
      </c>
      <c r="J41" s="31"/>
      <c r="K41" s="31"/>
    </row>
    <row r="42" spans="2:11" s="5" customFormat="1" ht="35.25" customHeight="1" x14ac:dyDescent="0.2">
      <c r="B42" s="11" t="s">
        <v>127</v>
      </c>
      <c r="C42" s="14" t="s">
        <v>128</v>
      </c>
      <c r="D42" s="14" t="s">
        <v>129</v>
      </c>
      <c r="E42" s="14" t="s">
        <v>130</v>
      </c>
      <c r="F42" s="37">
        <v>18108</v>
      </c>
      <c r="G42" s="23">
        <v>18771723.57</v>
      </c>
      <c r="H42" s="23">
        <v>1.02</v>
      </c>
      <c r="J42" s="31"/>
      <c r="K42" s="31"/>
    </row>
    <row r="43" spans="2:11" s="5" customFormat="1" ht="35.25" customHeight="1" x14ac:dyDescent="0.2">
      <c r="B43" s="11" t="s">
        <v>131</v>
      </c>
      <c r="C43" s="14" t="s">
        <v>132</v>
      </c>
      <c r="D43" s="14" t="s">
        <v>133</v>
      </c>
      <c r="E43" s="14" t="s">
        <v>134</v>
      </c>
      <c r="F43" s="37">
        <v>35000</v>
      </c>
      <c r="G43" s="23">
        <v>34014050</v>
      </c>
      <c r="H43" s="23">
        <v>1.85</v>
      </c>
      <c r="J43" s="31"/>
      <c r="K43" s="31"/>
    </row>
    <row r="44" spans="2:11" s="5" customFormat="1" ht="35.25" customHeight="1" x14ac:dyDescent="0.2">
      <c r="B44" s="11" t="s">
        <v>135</v>
      </c>
      <c r="C44" s="14" t="s">
        <v>136</v>
      </c>
      <c r="D44" s="14" t="s">
        <v>129</v>
      </c>
      <c r="E44" s="14" t="s">
        <v>130</v>
      </c>
      <c r="F44" s="37">
        <v>2000</v>
      </c>
      <c r="G44" s="23">
        <v>2060080</v>
      </c>
      <c r="H44" s="23">
        <v>0.11</v>
      </c>
      <c r="J44" s="31"/>
      <c r="K44" s="31"/>
    </row>
    <row r="45" spans="2:11" s="5" customFormat="1" ht="35.25" customHeight="1" x14ac:dyDescent="0.2">
      <c r="B45" s="11" t="s">
        <v>137</v>
      </c>
      <c r="C45" s="14" t="s">
        <v>138</v>
      </c>
      <c r="D45" s="14" t="s">
        <v>95</v>
      </c>
      <c r="E45" s="14" t="s">
        <v>96</v>
      </c>
      <c r="F45" s="37">
        <v>16077</v>
      </c>
      <c r="G45" s="23">
        <v>16599502.5</v>
      </c>
      <c r="H45" s="23">
        <v>0.9</v>
      </c>
      <c r="J45" s="31"/>
      <c r="K45" s="31"/>
    </row>
    <row r="46" spans="2:11" s="5" customFormat="1" ht="35.25" customHeight="1" x14ac:dyDescent="0.2">
      <c r="B46" s="11" t="s">
        <v>139</v>
      </c>
      <c r="C46" s="14" t="s">
        <v>140</v>
      </c>
      <c r="D46" s="14" t="s">
        <v>141</v>
      </c>
      <c r="E46" s="14" t="s">
        <v>142</v>
      </c>
      <c r="F46" s="37">
        <v>20073</v>
      </c>
      <c r="G46" s="23">
        <v>20004952.530000001</v>
      </c>
      <c r="H46" s="23">
        <v>1.0900000000000001</v>
      </c>
      <c r="J46" s="31"/>
      <c r="K46" s="31"/>
    </row>
    <row r="47" spans="2:11" s="5" customFormat="1" ht="35.25" customHeight="1" x14ac:dyDescent="0.2">
      <c r="B47" s="11" t="s">
        <v>143</v>
      </c>
      <c r="C47" s="14" t="s">
        <v>144</v>
      </c>
      <c r="D47" s="14" t="s">
        <v>129</v>
      </c>
      <c r="E47" s="14" t="s">
        <v>130</v>
      </c>
      <c r="F47" s="37">
        <v>15000</v>
      </c>
      <c r="G47" s="23">
        <v>15758550</v>
      </c>
      <c r="H47" s="23">
        <v>0.86</v>
      </c>
      <c r="J47" s="31"/>
      <c r="K47" s="31"/>
    </row>
    <row r="48" spans="2:11" s="5" customFormat="1" ht="35.25" customHeight="1" x14ac:dyDescent="0.2">
      <c r="B48" s="11" t="s">
        <v>145</v>
      </c>
      <c r="C48" s="14" t="s">
        <v>146</v>
      </c>
      <c r="D48" s="14" t="s">
        <v>147</v>
      </c>
      <c r="E48" s="14" t="s">
        <v>148</v>
      </c>
      <c r="F48" s="37">
        <v>39895</v>
      </c>
      <c r="G48" s="23">
        <v>40453530</v>
      </c>
      <c r="H48" s="23">
        <v>2.2000000000000002</v>
      </c>
      <c r="J48" s="31"/>
      <c r="K48" s="31"/>
    </row>
    <row r="49" spans="2:11" s="5" customFormat="1" ht="35.25" customHeight="1" x14ac:dyDescent="0.2">
      <c r="B49" s="11" t="s">
        <v>149</v>
      </c>
      <c r="C49" s="14" t="s">
        <v>150</v>
      </c>
      <c r="D49" s="14" t="s">
        <v>141</v>
      </c>
      <c r="E49" s="14" t="s">
        <v>142</v>
      </c>
      <c r="F49" s="37">
        <v>40000</v>
      </c>
      <c r="G49" s="23">
        <v>41142000</v>
      </c>
      <c r="H49" s="23">
        <v>2.2400000000000002</v>
      </c>
      <c r="J49" s="31"/>
      <c r="K49" s="31"/>
    </row>
    <row r="50" spans="2:11" s="5" customFormat="1" ht="35.25" customHeight="1" x14ac:dyDescent="0.2">
      <c r="B50" s="11" t="s">
        <v>151</v>
      </c>
      <c r="C50" s="14" t="s">
        <v>152</v>
      </c>
      <c r="D50" s="14" t="s">
        <v>153</v>
      </c>
      <c r="E50" s="14" t="s">
        <v>154</v>
      </c>
      <c r="F50" s="37">
        <v>28357</v>
      </c>
      <c r="G50" s="23">
        <v>29311780.190000001</v>
      </c>
      <c r="H50" s="23">
        <v>1.6</v>
      </c>
      <c r="J50" s="31"/>
      <c r="K50" s="31"/>
    </row>
    <row r="51" spans="2:11" s="5" customFormat="1" ht="35.25" customHeight="1" x14ac:dyDescent="0.2">
      <c r="B51" s="11" t="s">
        <v>155</v>
      </c>
      <c r="C51" s="14" t="s">
        <v>156</v>
      </c>
      <c r="D51" s="14" t="s">
        <v>153</v>
      </c>
      <c r="E51" s="14" t="s">
        <v>154</v>
      </c>
      <c r="F51" s="37">
        <v>23999</v>
      </c>
      <c r="G51" s="23">
        <v>24682011.539999999</v>
      </c>
      <c r="H51" s="23">
        <v>1.34</v>
      </c>
      <c r="J51" s="31"/>
      <c r="K51" s="31"/>
    </row>
    <row r="52" spans="2:11" s="5" customFormat="1" ht="35.25" customHeight="1" x14ac:dyDescent="0.2">
      <c r="B52" s="11" t="s">
        <v>157</v>
      </c>
      <c r="C52" s="14" t="s">
        <v>158</v>
      </c>
      <c r="D52" s="14" t="s">
        <v>159</v>
      </c>
      <c r="E52" s="14" t="s">
        <v>160</v>
      </c>
      <c r="F52" s="37">
        <v>31117</v>
      </c>
      <c r="G52" s="23">
        <v>32007257.370000001</v>
      </c>
      <c r="H52" s="23">
        <v>1.74</v>
      </c>
      <c r="J52" s="31"/>
      <c r="K52" s="31"/>
    </row>
    <row r="53" spans="2:11" s="5" customFormat="1" ht="35.25" customHeight="1" x14ac:dyDescent="0.2">
      <c r="B53" s="11" t="s">
        <v>161</v>
      </c>
      <c r="C53" s="14" t="s">
        <v>162</v>
      </c>
      <c r="D53" s="14" t="s">
        <v>159</v>
      </c>
      <c r="E53" s="14" t="s">
        <v>160</v>
      </c>
      <c r="F53" s="37">
        <v>32990</v>
      </c>
      <c r="G53" s="23">
        <v>34411539.100000001</v>
      </c>
      <c r="H53" s="23">
        <v>1.87</v>
      </c>
      <c r="J53" s="31"/>
      <c r="K53" s="31"/>
    </row>
    <row r="54" spans="2:11" s="5" customFormat="1" ht="35.25" customHeight="1" x14ac:dyDescent="0.2">
      <c r="B54" s="11" t="s">
        <v>163</v>
      </c>
      <c r="C54" s="14" t="s">
        <v>164</v>
      </c>
      <c r="D54" s="14" t="s">
        <v>165</v>
      </c>
      <c r="E54" s="14" t="s">
        <v>166</v>
      </c>
      <c r="F54" s="37">
        <v>3349</v>
      </c>
      <c r="G54" s="23">
        <v>3390594.58</v>
      </c>
      <c r="H54" s="23">
        <v>0.18</v>
      </c>
      <c r="J54" s="31"/>
      <c r="K54" s="31"/>
    </row>
    <row r="55" spans="2:11" s="5" customFormat="1" ht="35.25" customHeight="1" x14ac:dyDescent="0.2">
      <c r="B55" s="11" t="s">
        <v>167</v>
      </c>
      <c r="C55" s="14" t="s">
        <v>168</v>
      </c>
      <c r="D55" s="14" t="s">
        <v>153</v>
      </c>
      <c r="E55" s="14" t="s">
        <v>154</v>
      </c>
      <c r="F55" s="37">
        <v>120</v>
      </c>
      <c r="G55" s="23">
        <v>120327.95</v>
      </c>
      <c r="H55" s="23">
        <v>0.01</v>
      </c>
      <c r="J55" s="31"/>
      <c r="K55" s="31"/>
    </row>
    <row r="56" spans="2:11" s="5" customFormat="1" ht="35.25" customHeight="1" x14ac:dyDescent="0.2">
      <c r="B56" s="11" t="s">
        <v>169</v>
      </c>
      <c r="C56" s="14" t="s">
        <v>170</v>
      </c>
      <c r="D56" s="14" t="s">
        <v>153</v>
      </c>
      <c r="E56" s="14" t="s">
        <v>154</v>
      </c>
      <c r="F56" s="37">
        <v>10700</v>
      </c>
      <c r="G56" s="23">
        <v>10734771.789999999</v>
      </c>
      <c r="H56" s="23">
        <v>0.57999999999999996</v>
      </c>
      <c r="J56" s="31"/>
      <c r="K56" s="31"/>
    </row>
    <row r="57" spans="2:11" s="5" customFormat="1" ht="35.25" customHeight="1" x14ac:dyDescent="0.2">
      <c r="B57" s="11" t="s">
        <v>171</v>
      </c>
      <c r="C57" s="14" t="s">
        <v>172</v>
      </c>
      <c r="D57" s="14" t="s">
        <v>165</v>
      </c>
      <c r="E57" s="14" t="s">
        <v>166</v>
      </c>
      <c r="F57" s="37">
        <v>3204</v>
      </c>
      <c r="G57" s="23">
        <v>3254302.8</v>
      </c>
      <c r="H57" s="23">
        <v>0.18</v>
      </c>
      <c r="J57" s="31"/>
      <c r="K57" s="31"/>
    </row>
    <row r="58" spans="2:11" s="5" customFormat="1" ht="35.25" customHeight="1" x14ac:dyDescent="0.2">
      <c r="B58" s="11" t="s">
        <v>173</v>
      </c>
      <c r="C58" s="14" t="s">
        <v>174</v>
      </c>
      <c r="D58" s="14" t="s">
        <v>153</v>
      </c>
      <c r="E58" s="14" t="s">
        <v>154</v>
      </c>
      <c r="F58" s="37">
        <v>1423</v>
      </c>
      <c r="G58" s="23">
        <v>1425238.35</v>
      </c>
      <c r="H58" s="23">
        <v>0.08</v>
      </c>
      <c r="J58" s="31"/>
      <c r="K58" s="31"/>
    </row>
    <row r="59" spans="2:11" s="5" customFormat="1" ht="35.25" customHeight="1" x14ac:dyDescent="0.2">
      <c r="B59" s="11" t="s">
        <v>175</v>
      </c>
      <c r="C59" s="14" t="s">
        <v>176</v>
      </c>
      <c r="D59" s="14" t="s">
        <v>165</v>
      </c>
      <c r="E59" s="14" t="s">
        <v>166</v>
      </c>
      <c r="F59" s="37">
        <v>319</v>
      </c>
      <c r="G59" s="23">
        <v>317449.65999999997</v>
      </c>
      <c r="H59" s="23">
        <v>0.02</v>
      </c>
      <c r="J59" s="31"/>
      <c r="K59" s="31"/>
    </row>
    <row r="60" spans="2:11" s="5" customFormat="1" ht="35.25" customHeight="1" x14ac:dyDescent="0.2">
      <c r="B60" s="11" t="s">
        <v>5</v>
      </c>
      <c r="C60" s="13"/>
      <c r="D60" s="13"/>
      <c r="E60" s="13"/>
      <c r="F60" s="38"/>
      <c r="G60" s="23">
        <f>SUM($G$33:$G$59)</f>
        <v>612522408.27999997</v>
      </c>
      <c r="H60" s="23">
        <f>(G60/$O$2) *100</f>
        <v>33.342562937289159</v>
      </c>
      <c r="J60" s="31"/>
      <c r="K60" s="31"/>
    </row>
    <row r="61" spans="2:11" s="5" customFormat="1" ht="35.25" customHeight="1" x14ac:dyDescent="0.2">
      <c r="B61" s="12" t="s">
        <v>27</v>
      </c>
      <c r="C61" s="16"/>
      <c r="D61" s="13"/>
      <c r="E61" s="13"/>
      <c r="F61" s="38"/>
      <c r="G61" s="23"/>
      <c r="H61" s="28"/>
      <c r="J61" s="31"/>
      <c r="K61" s="31"/>
    </row>
    <row r="62" spans="2:11" s="5" customFormat="1" ht="35.25" customHeight="1" x14ac:dyDescent="0.2">
      <c r="B62" s="11" t="s">
        <v>5</v>
      </c>
      <c r="C62" s="13"/>
      <c r="D62" s="13"/>
      <c r="E62" s="13"/>
      <c r="F62" s="38"/>
      <c r="G62" s="23"/>
      <c r="H62" s="23">
        <f>(G62/$O$2) *100</f>
        <v>0</v>
      </c>
      <c r="J62" s="31"/>
      <c r="K62" s="31"/>
    </row>
    <row r="63" spans="2:11" s="5" customFormat="1" ht="35.25" customHeight="1" x14ac:dyDescent="0.2">
      <c r="B63" s="10" t="s">
        <v>9</v>
      </c>
      <c r="C63" s="13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">
      <c r="B64" s="11" t="s">
        <v>177</v>
      </c>
      <c r="C64" s="14" t="s">
        <v>178</v>
      </c>
      <c r="D64" s="14" t="s">
        <v>179</v>
      </c>
      <c r="E64" s="14" t="s">
        <v>180</v>
      </c>
      <c r="F64" s="37">
        <v>3762</v>
      </c>
      <c r="G64" s="23">
        <v>9428211.5399999991</v>
      </c>
      <c r="H64" s="23">
        <v>0.51</v>
      </c>
      <c r="J64" s="31"/>
      <c r="K64" s="31"/>
    </row>
    <row r="65" spans="1:15" s="5" customFormat="1" ht="35.25" customHeight="1" x14ac:dyDescent="0.2">
      <c r="B65" s="11" t="s">
        <v>5</v>
      </c>
      <c r="C65" s="13"/>
      <c r="D65" s="13"/>
      <c r="E65" s="13"/>
      <c r="F65" s="38"/>
      <c r="G65" s="23">
        <f>SUM($G$64)</f>
        <v>9428211.5399999991</v>
      </c>
      <c r="H65" s="23">
        <f>(G65/$O$2) *100</f>
        <v>0.51322324278922293</v>
      </c>
      <c r="J65" s="31"/>
      <c r="K65" s="31"/>
    </row>
    <row r="66" spans="1:15" s="5" customFormat="1" ht="35.25" customHeight="1" x14ac:dyDescent="0.2">
      <c r="B66" s="10" t="s">
        <v>10</v>
      </c>
      <c r="C66" s="13"/>
      <c r="D66" s="13"/>
      <c r="E66" s="13"/>
      <c r="F66" s="38"/>
      <c r="G66" s="23"/>
      <c r="H66" s="23"/>
      <c r="J66" s="31"/>
      <c r="K66" s="31"/>
    </row>
    <row r="67" spans="1:15" s="5" customFormat="1" ht="35.25" customHeight="1" x14ac:dyDescent="0.2">
      <c r="B67" s="11" t="s">
        <v>5</v>
      </c>
      <c r="C67" s="13"/>
      <c r="D67" s="13"/>
      <c r="E67" s="13"/>
      <c r="F67" s="38"/>
      <c r="G67" s="23"/>
      <c r="H67" s="23">
        <f>(G67/$O$2) *100</f>
        <v>0</v>
      </c>
      <c r="J67" s="31"/>
      <c r="K67" s="31"/>
    </row>
    <row r="68" spans="1:15" s="5" customFormat="1" ht="35.25" customHeight="1" x14ac:dyDescent="0.2">
      <c r="B68" s="10" t="s">
        <v>28</v>
      </c>
      <c r="C68" s="13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0" t="s">
        <v>32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2" t="s">
        <v>29</v>
      </c>
      <c r="C72" s="13"/>
      <c r="D72" s="13"/>
      <c r="E72" s="13"/>
      <c r="F72" s="38"/>
      <c r="G72" s="23"/>
      <c r="H72" s="29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181</v>
      </c>
      <c r="C73" s="14"/>
      <c r="D73" s="14" t="s">
        <v>182</v>
      </c>
      <c r="E73" s="14" t="s">
        <v>183</v>
      </c>
      <c r="F73" s="37"/>
      <c r="G73" s="23">
        <v>15506754.029999999</v>
      </c>
      <c r="H73" s="23">
        <v>0.84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1" t="s">
        <v>184</v>
      </c>
      <c r="C74" s="14"/>
      <c r="D74" s="14" t="s">
        <v>182</v>
      </c>
      <c r="E74" s="14" t="s">
        <v>183</v>
      </c>
      <c r="F74" s="37"/>
      <c r="G74" s="23">
        <v>1501636.45</v>
      </c>
      <c r="H74" s="23">
        <v>0.08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185</v>
      </c>
      <c r="C75" s="14"/>
      <c r="D75" s="14" t="s">
        <v>186</v>
      </c>
      <c r="E75" s="14" t="s">
        <v>187</v>
      </c>
      <c r="F75" s="37"/>
      <c r="G75" s="23">
        <v>221017.16</v>
      </c>
      <c r="H75" s="23">
        <v>0.01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188</v>
      </c>
      <c r="C76" s="14"/>
      <c r="D76" s="14" t="s">
        <v>189</v>
      </c>
      <c r="E76" s="14" t="s">
        <v>187</v>
      </c>
      <c r="F76" s="37"/>
      <c r="G76" s="23">
        <v>5832660.6500000004</v>
      </c>
      <c r="H76" s="23">
        <v>0.32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>
        <f>SUM($G$73:$G$76)</f>
        <v>23062068.289999999</v>
      </c>
      <c r="H77" s="23">
        <f>(G77/$O$2) *100</f>
        <v>1.2553801347164415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2" t="s">
        <v>30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0" t="s">
        <v>11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0" t="s">
        <v>25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1" t="s">
        <v>190</v>
      </c>
      <c r="C83" s="14"/>
      <c r="D83" s="14" t="s">
        <v>191</v>
      </c>
      <c r="E83" s="14" t="s">
        <v>192</v>
      </c>
      <c r="F83" s="37"/>
      <c r="G83" s="23">
        <v>128332.05</v>
      </c>
      <c r="H83" s="23">
        <v>0.01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193</v>
      </c>
      <c r="C84" s="14"/>
      <c r="D84" s="14" t="s">
        <v>194</v>
      </c>
      <c r="E84" s="14" t="s">
        <v>195</v>
      </c>
      <c r="F84" s="37"/>
      <c r="G84" s="23">
        <v>22219.14</v>
      </c>
      <c r="H84" s="23"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>
        <f>SUM($G$83:$G$84)</f>
        <v>150551.19</v>
      </c>
      <c r="H85" s="23">
        <f>(G85/$O$2) *100</f>
        <v>8.1952308356433457E-3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61</v>
      </c>
      <c r="C87" s="14"/>
      <c r="D87" s="14" t="s">
        <v>49</v>
      </c>
      <c r="E87" s="14" t="s">
        <v>50</v>
      </c>
      <c r="F87" s="37"/>
      <c r="G87" s="23">
        <v>2194.9699999999998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1" t="s">
        <v>63</v>
      </c>
      <c r="C88" s="14"/>
      <c r="D88" s="14" t="s">
        <v>49</v>
      </c>
      <c r="E88" s="14" t="s">
        <v>50</v>
      </c>
      <c r="F88" s="37"/>
      <c r="G88" s="23">
        <v>1597.91</v>
      </c>
      <c r="H88" s="23"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73</v>
      </c>
      <c r="C89" s="14"/>
      <c r="D89" s="14" t="s">
        <v>49</v>
      </c>
      <c r="E89" s="14" t="s">
        <v>50</v>
      </c>
      <c r="F89" s="37"/>
      <c r="G89" s="23">
        <v>38.29</v>
      </c>
      <c r="H89" s="23"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1" t="s">
        <v>5</v>
      </c>
      <c r="C90" s="13"/>
      <c r="D90" s="13"/>
      <c r="E90" s="13"/>
      <c r="F90" s="38"/>
      <c r="G90" s="23">
        <f>SUM($G$87:$G$89)</f>
        <v>3831.17</v>
      </c>
      <c r="H90" s="23">
        <f>(G90/$O$2) *100</f>
        <v>2.0854914876854657E-4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0" t="s">
        <v>18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63</v>
      </c>
      <c r="C92" s="14"/>
      <c r="D92" s="14" t="s">
        <v>49</v>
      </c>
      <c r="E92" s="14" t="s">
        <v>50</v>
      </c>
      <c r="F92" s="37"/>
      <c r="G92" s="23">
        <v>192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73</v>
      </c>
      <c r="C93" s="14"/>
      <c r="D93" s="14" t="s">
        <v>49</v>
      </c>
      <c r="E93" s="14" t="s">
        <v>50</v>
      </c>
      <c r="F93" s="37"/>
      <c r="G93" s="23">
        <v>1.45</v>
      </c>
      <c r="H93" s="23"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1" t="s">
        <v>5</v>
      </c>
      <c r="C94" s="13"/>
      <c r="D94" s="13"/>
      <c r="E94" s="13"/>
      <c r="F94" s="38"/>
      <c r="G94" s="23">
        <f>SUM($G$92:$G$93)</f>
        <v>193.45</v>
      </c>
      <c r="H94" s="23">
        <f>(G94/$O$2) *100</f>
        <v>1.0530420949546829E-5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0" t="s">
        <v>26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0" t="s">
        <v>22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0" t="s">
        <v>19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0" t="s">
        <v>31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0" t="s">
        <v>20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">
      <c r="A105" s="5"/>
      <c r="B105" s="10" t="s">
        <v>34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">
      <c r="A107" s="7"/>
      <c r="B107" s="10" t="s">
        <v>23</v>
      </c>
      <c r="C107" s="15"/>
      <c r="D107" s="15"/>
      <c r="E107" s="15"/>
      <c r="F107" s="39"/>
      <c r="G107" s="24">
        <f>G106+G104+G102+G100+G98+G96+G94+G90+G85+G81+G79+G77+G71+G69+G67+G65+G62+G60+G31+G29+G23</f>
        <v>1837058565.1500001</v>
      </c>
      <c r="H107" s="24">
        <v>100</v>
      </c>
      <c r="I107" s="7"/>
      <c r="J107" s="33">
        <v>1837058565.1500001</v>
      </c>
      <c r="K107" s="17">
        <f>ROUND(G107,2)-ROUND(J107,2)</f>
        <v>0</v>
      </c>
      <c r="L107" s="7"/>
      <c r="M107" s="7"/>
      <c r="N107" s="7"/>
      <c r="O107" s="7"/>
    </row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Кирилл Грицай</cp:lastModifiedBy>
  <cp:lastPrinted>2018-07-12T14:19:43Z</cp:lastPrinted>
  <dcterms:created xsi:type="dcterms:W3CDTF">2013-06-06T06:49:48Z</dcterms:created>
  <dcterms:modified xsi:type="dcterms:W3CDTF">2021-09-29T11:56:18Z</dcterms:modified>
</cp:coreProperties>
</file>