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05-15_портфели\"/>
    </mc:Choice>
  </mc:AlternateContent>
  <xr:revisionPtr revIDLastSave="0" documentId="8_{2F282D91-66C8-4893-A606-D374B65948CC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портфеля'!$A$7:$O$17</definedName>
    <definedName name="Report07">'Состав портфеля'!$A$19:$O$30</definedName>
    <definedName name="Report08">'Состав портфеля'!$A$32:$O$32</definedName>
    <definedName name="Report09">'Состав портфеля'!$A$34:$O$68</definedName>
    <definedName name="Report10">'Состав портфеля'!$A$70:$O$70</definedName>
    <definedName name="Report11">'Состав портфеля'!$A$72:$O$73</definedName>
    <definedName name="Report12">'Состав портфеля'!$A$75:$O$75</definedName>
    <definedName name="Report13">'Состав портфеля'!$A$77:$O$77</definedName>
    <definedName name="Report14">'Состав портфеля'!$A$79:$O$79</definedName>
    <definedName name="Report15">'Состав портфеля'!$A$81:$O$85</definedName>
    <definedName name="Report16">'Состав портфеля'!$A$87:$O$87</definedName>
    <definedName name="Report17">'Состав портфеля'!$A$89:$O$89</definedName>
    <definedName name="Report18">'Состав портфеля'!$A$91:$O$92</definedName>
    <definedName name="Report19">'Состав портфеля'!$A$94:$O$94</definedName>
    <definedName name="Report20">'Состав портфеля'!$A$96:$O$96</definedName>
    <definedName name="Report21">'Состав портфеля'!$A$98:$O$98</definedName>
    <definedName name="Report22">'Состав портфеля'!$A$100:$O$100</definedName>
    <definedName name="Report23">'Состав портфеля'!$A$102:$O$102</definedName>
    <definedName name="Report24">'Состав портфеля'!$A$104:$O$104</definedName>
    <definedName name="Report25">'Состав портфеля'!$A$106:$O$107</definedName>
    <definedName name="Report26">'Состав портфеля'!$A$109:$O$109</definedName>
    <definedName name="Report27">'Состав портфеля'!$A$110:$K$110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7" i="12" l="1"/>
  <c r="G110" i="12" s="1"/>
  <c r="K110" i="12" s="1"/>
  <c r="G92" i="12"/>
  <c r="G85" i="12"/>
  <c r="G73" i="12"/>
  <c r="G68" i="12"/>
  <c r="G30" i="12"/>
  <c r="G17" i="12"/>
  <c r="B5" i="9"/>
  <c r="B3" i="12" l="1"/>
  <c r="O1" i="12" l="1"/>
  <c r="O2" i="12" l="1"/>
  <c r="H109" i="12" s="1"/>
  <c r="H104" i="12" l="1"/>
  <c r="H107" i="12"/>
  <c r="H100" i="12"/>
  <c r="H102" i="12"/>
  <c r="H96" i="12"/>
  <c r="H98" i="12"/>
  <c r="H92" i="12"/>
  <c r="H94" i="12"/>
  <c r="H87" i="12"/>
  <c r="H89" i="12"/>
  <c r="H79" i="12"/>
  <c r="H85" i="12"/>
  <c r="H75" i="12"/>
  <c r="H77" i="12"/>
  <c r="H70" i="12"/>
  <c r="H73" i="12"/>
  <c r="H32" i="12"/>
  <c r="H68" i="12"/>
  <c r="H17" i="12"/>
  <c r="H30" i="12"/>
  <c r="B2" i="12"/>
</calcChain>
</file>

<file path=xl/sharedStrings.xml><?xml version="1.0" encoding="utf-8"?>
<sst xmlns="http://schemas.openxmlformats.org/spreadsheetml/2006/main" count="309" uniqueCount="230">
  <si>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</si>
  <si>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</si>
  <si>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</si>
  <si>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</si>
  <si>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</si>
  <si>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</si>
  <si>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</si>
  <si>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</si>
  <si>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</si>
  <si>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</si>
  <si>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</si>
  <si>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</si>
  <si>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</si>
  <si>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</si>
  <si>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</si>
  <si>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</si>
  <si>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</si>
  <si>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</si>
  <si>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</si>
  <si>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</si>
  <si>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</si>
  <si>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</si>
  <si>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</si>
  <si>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</si>
  <si>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</si>
  <si>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</si>
  <si>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</si>
  <si>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</si>
  <si>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</si>
  <si>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</si>
  <si>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</si>
  <si>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</si>
  <si>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</si>
  <si>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</si>
  <si>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</si>
  <si>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</si>
  <si>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</si>
  <si>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</si>
  <si>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</si>
  <si>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</si>
  <si>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</si>
  <si>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</si>
  <si>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</si>
  <si>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28.02.2023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</si>
  <si>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</si>
  <si>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</si>
  <si>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</si>
  <si>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</si>
  <si>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</si>
  <si>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</si>
  <si>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</si>
  <si>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</si>
  <si>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</si>
  <si>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</si>
  <si>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</si>
  <si>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</si>
  <si>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</si>
  <si>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</si>
  <si>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</si>
  <si>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</si>
  <si>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</si>
  <si>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</si>
  <si>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</si>
  <si>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</si>
  <si>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</si>
  <si>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</si>
  <si>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</si>
  <si>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</si>
  <si>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</si>
  <si>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</si>
  <si>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</si>
  <si>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</si>
  <si>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</si>
  <si>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</si>
  <si>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</si>
  <si>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</si>
  <si>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</si>
  <si>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</si>
  <si>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</si>
  <si>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</si>
  <si>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</si>
  <si>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</si>
  <si>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</si>
  <si>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</si>
  <si>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</si>
  <si>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</si>
  <si>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</si>
  <si>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</si>
  <si>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</si>
  <si>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</si>
  <si>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</si>
  <si>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</si>
  <si>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</si>
  <si>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</si>
  <si>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</si>
  <si>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</si>
  <si>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</si>
  <si>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</si>
  <si>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</si>
  <si>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</si>
  <si>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</si>
  <si>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</si>
  <si>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</si>
  <si>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</si>
  <si>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</si>
  <si>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</si>
  <si>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</si>
  <si>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</si>
  <si>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</si>
  <si>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</si>
  <si>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</si>
  <si>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</si>
  <si>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</si>
  <si>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</si>
  <si>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</si>
  <si>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</si>
  <si>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</si>
  <si>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</si>
  <si>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</si>
  <si>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</si>
  <si>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</si>
  <si>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</si>
  <si>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</si>
  <si>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</si>
  <si>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</si>
  <si>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</si>
  <si>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</si>
  <si>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4B02-02-00011-T-004P</t>
  </si>
  <si>
    <t>RU000A105GU8</t>
  </si>
  <si>
    <t>4B02-02-16643-A-002P</t>
  </si>
  <si>
    <t>RU000A104W17</t>
  </si>
  <si>
    <t>4B02-02-60525-P-002P</t>
  </si>
  <si>
    <t>RU000A101MC3</t>
  </si>
  <si>
    <t>Публичное акционерное общество "Магнит"</t>
  </si>
  <si>
    <t>1032304945947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</si>
  <si>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</si>
  <si>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</si>
  <si>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</si>
  <si>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</si>
  <si>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</si>
  <si>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</si>
  <si>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</si>
  <si>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</si>
  <si>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</si>
  <si>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</si>
  <si>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</si>
  <si>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</si>
  <si>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</si>
  <si>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</si>
  <si>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</si>
  <si>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</si>
  <si>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</si>
  <si>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</si>
  <si>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</si>
  <si>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</si>
  <si>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</si>
  <si>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</si>
  <si>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</si>
  <si>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</si>
  <si>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4B02-05-00122-A</t>
  </si>
  <si>
    <t>RU000A0JUCS1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</si>
  <si>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</si>
  <si>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</si>
  <si>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</si>
  <si>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</si>
  <si>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</si>
  <si>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</si>
  <si>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</si>
  <si>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</si>
  <si>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</si>
  <si>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</si>
  <si>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4B02-07-36400-R-001P</t>
  </si>
  <si>
    <t>RU000A105GE2</t>
  </si>
  <si>
    <t>ОБЩЕСТВО С ОГРАНИЧЕННОЙ ОТВЕТСТВЕННОСТЬЮ "ГАЗПРОМ КАПИТАЛ"</t>
  </si>
  <si>
    <t>1087746212388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</si>
  <si>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</si>
  <si>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</si>
  <si>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</si>
  <si>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</si>
  <si>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</si>
  <si>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</si>
  <si>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4B02-08-32432-H-001P</t>
  </si>
  <si>
    <t>RU000A0ZYR91</t>
  </si>
  <si>
    <t>акционерное общество "Государственная транспортная лизинговая компания"</t>
  </si>
  <si>
    <t>1027739407189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</si>
  <si>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</si>
  <si>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</si>
  <si>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</si>
  <si>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</si>
  <si>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</si>
  <si>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</si>
  <si>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</si>
  <si>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</si>
  <si>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</si>
  <si>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</si>
  <si>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</si>
  <si>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</si>
  <si>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</si>
  <si>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</si>
  <si>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</si>
  <si>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</si>
  <si>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</si>
  <si>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</si>
  <si>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</si>
  <si>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</si>
  <si>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</si>
  <si>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</si>
  <si>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</si>
  <si>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</si>
  <si>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</si>
  <si>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</si>
  <si>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</si>
  <si>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</si>
  <si>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</si>
  <si>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</si>
  <si>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</si>
  <si>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</si>
  <si>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</si>
  <si>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</si>
  <si>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</si>
  <si>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</si>
  <si>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</si>
  <si>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</si>
  <si>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</si>
  <si>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</si>
  <si>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</si>
  <si>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</si>
  <si>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</si>
  <si>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</si>
  <si>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№9038/1869/000402 от 27.02.2023),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</si>
</sst>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44985</v>
      </c>
      <c r="G6" s="3">
        <v>44985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827758688.5</v>
      </c>
      <c r="C7">
        <v>247295111.56999999</v>
      </c>
      <c r="D7">
        <v>763802844.09000003</v>
      </c>
      <c r="F7">
        <v>5299905.5999999996</v>
      </c>
      <c r="H7">
        <v>302825575.08999997</v>
      </c>
      <c r="I7">
        <v>0</v>
      </c>
      <c r="M7">
        <v>88534.7</v>
      </c>
      <c r="N7">
        <v>101</v>
      </c>
    </row>
    <row r="8" spans="1:14" x14ac:dyDescent="0.2">
      <c r="A8" t="s">
        <v>41</v>
      </c>
      <c r="B8">
        <v>2147070659.55</v>
      </c>
    </row>
    <row r="9" spans="1:14" x14ac:dyDescent="0.2">
      <c r="A9" t="s">
        <v>42</v>
      </c>
      <c r="B9" s="2" t="s">
        <v>43</v>
      </c>
      <c r="C9">
        <v>2147070659.55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2147070659.55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44985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28.02.2023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2147070659.55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38895290</v>
      </c>
      <c r="H7" s="23">
        <v>1.81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74942405.450000003</v>
      </c>
      <c r="H8" s="23">
        <v>3.49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99703</v>
      </c>
      <c r="G9" s="23">
        <v>81129328.129999995</v>
      </c>
      <c r="H9" s="23">
        <v>3.78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26538674.670000002</v>
      </c>
      <c r="H10" s="23">
        <v>1.24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20050</v>
      </c>
      <c r="G11" s="23">
        <v>20068245.5</v>
      </c>
      <c r="H11" s="23">
        <v>0.93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223931</v>
      </c>
      <c r="G12" s="23">
        <v>203430116.94999999</v>
      </c>
      <c r="H12" s="23">
        <v>9.4700000000000006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40540</v>
      </c>
      <c r="G13" s="23">
        <v>37388825.799999997</v>
      </c>
      <c r="H13" s="23">
        <v>1.74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46900</v>
      </c>
      <c r="G14" s="23">
        <v>37535946</v>
      </c>
      <c r="H14" s="23">
        <v>1.75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128000</v>
      </c>
      <c r="G15" s="23">
        <v>110684160</v>
      </c>
      <c r="H15" s="23">
        <v>5.16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220800</v>
      </c>
      <c r="G16" s="23">
        <v>197145696</v>
      </c>
      <c r="H16" s="23">
        <v>9.18</v>
      </c>
      <c r="J16" s="31"/>
      <c r="K16" s="31"/>
    </row>
    <row r="17" spans="1:15" s="5" customFormat="1" ht="35.25" customHeight="1" x14ac:dyDescent="0.2">
      <c r="B17" s="11" t="s">
        <v>5</v>
      </c>
      <c r="C17" s="13"/>
      <c r="D17" s="13"/>
      <c r="E17" s="13"/>
      <c r="F17" s="38"/>
      <c r="G17" s="23">
        <f>SUM($G$7:$G$16)</f>
        <v>827758688.5</v>
      </c>
      <c r="H17" s="23">
        <f>(G17/$O$2) *100</f>
        <v>38.552931866410404</v>
      </c>
      <c r="J17" s="31"/>
      <c r="K17" s="31"/>
    </row>
    <row r="18" spans="1:15" s="5" customFormat="1" ht="35.25" customHeight="1" x14ac:dyDescent="0.2">
      <c r="A18" s="7"/>
      <c r="B18" s="10" t="s">
        <v>8</v>
      </c>
      <c r="C18" s="15"/>
      <c r="D18" s="15"/>
      <c r="E18" s="15"/>
      <c r="F18" s="39"/>
      <c r="G18" s="24"/>
      <c r="H18" s="27"/>
      <c r="I18" s="7"/>
      <c r="J18" s="32"/>
      <c r="K18" s="32"/>
      <c r="L18" s="7"/>
      <c r="M18" s="7"/>
      <c r="N18" s="7"/>
      <c r="O18" s="7"/>
    </row>
    <row r="19" spans="1:15" s="5" customFormat="1" ht="35.25" customHeight="1" x14ac:dyDescent="0.2">
      <c r="B19" s="11" t="s">
        <v>69</v>
      </c>
      <c r="C19" s="14" t="s">
        <v>70</v>
      </c>
      <c r="D19" s="14" t="s">
        <v>71</v>
      </c>
      <c r="E19" s="14" t="s">
        <v>72</v>
      </c>
      <c r="F19" s="37">
        <v>45000</v>
      </c>
      <c r="G19" s="23">
        <v>22444499.93</v>
      </c>
      <c r="H19" s="23">
        <v>1.05</v>
      </c>
      <c r="J19" s="31"/>
      <c r="K19" s="31"/>
    </row>
    <row r="20" spans="1:15" s="5" customFormat="1" ht="35.25" customHeight="1" x14ac:dyDescent="0.2">
      <c r="B20" s="11" t="s">
        <v>73</v>
      </c>
      <c r="C20" s="14" t="s">
        <v>74</v>
      </c>
      <c r="D20" s="14" t="s">
        <v>75</v>
      </c>
      <c r="E20" s="14" t="s">
        <v>76</v>
      </c>
      <c r="F20" s="37">
        <v>30610</v>
      </c>
      <c r="G20" s="23">
        <v>21249768.100000001</v>
      </c>
      <c r="H20" s="23">
        <v>0.99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75</v>
      </c>
      <c r="E21" s="14" t="s">
        <v>76</v>
      </c>
      <c r="F21" s="37">
        <v>35000</v>
      </c>
      <c r="G21" s="23">
        <v>33936700</v>
      </c>
      <c r="H21" s="23">
        <v>1.58</v>
      </c>
      <c r="J21" s="31"/>
      <c r="K21" s="31"/>
    </row>
    <row r="22" spans="1:15" s="5" customFormat="1" ht="35.25" customHeight="1" x14ac:dyDescent="0.2">
      <c r="B22" s="11" t="s">
        <v>79</v>
      </c>
      <c r="C22" s="14" t="s">
        <v>80</v>
      </c>
      <c r="D22" s="14" t="s">
        <v>81</v>
      </c>
      <c r="E22" s="14" t="s">
        <v>82</v>
      </c>
      <c r="F22" s="37">
        <v>40764</v>
      </c>
      <c r="G22" s="23">
        <v>40211321.689999998</v>
      </c>
      <c r="H22" s="23">
        <v>1.87</v>
      </c>
      <c r="J22" s="31"/>
      <c r="K22" s="31"/>
    </row>
    <row r="23" spans="1:15" s="5" customFormat="1" ht="35.25" customHeight="1" x14ac:dyDescent="0.2">
      <c r="B23" s="11" t="s">
        <v>83</v>
      </c>
      <c r="C23" s="14" t="s">
        <v>84</v>
      </c>
      <c r="D23" s="14" t="s">
        <v>81</v>
      </c>
      <c r="E23" s="14" t="s">
        <v>82</v>
      </c>
      <c r="F23" s="37">
        <v>8900</v>
      </c>
      <c r="G23" s="23">
        <v>8507337.3399999999</v>
      </c>
      <c r="H23" s="23">
        <v>0.4</v>
      </c>
      <c r="J23" s="31"/>
      <c r="K23" s="31"/>
    </row>
    <row r="24" spans="1:15" s="5" customFormat="1" ht="35.25" customHeight="1" x14ac:dyDescent="0.2">
      <c r="B24" s="11" t="s">
        <v>85</v>
      </c>
      <c r="C24" s="14" t="s">
        <v>86</v>
      </c>
      <c r="D24" s="14" t="s">
        <v>87</v>
      </c>
      <c r="E24" s="14" t="s">
        <v>88</v>
      </c>
      <c r="F24" s="37">
        <v>18800</v>
      </c>
      <c r="G24" s="23">
        <v>13878254</v>
      </c>
      <c r="H24" s="23">
        <v>0.65</v>
      </c>
      <c r="J24" s="31"/>
      <c r="K24" s="31"/>
    </row>
    <row r="25" spans="1:15" s="5" customFormat="1" ht="35.25" customHeight="1" x14ac:dyDescent="0.2">
      <c r="B25" s="11" t="s">
        <v>89</v>
      </c>
      <c r="C25" s="14" t="s">
        <v>90</v>
      </c>
      <c r="D25" s="14" t="s">
        <v>87</v>
      </c>
      <c r="E25" s="14" t="s">
        <v>88</v>
      </c>
      <c r="F25" s="37">
        <v>21750</v>
      </c>
      <c r="G25" s="23">
        <v>20696212.5</v>
      </c>
      <c r="H25" s="23">
        <v>0.96</v>
      </c>
      <c r="J25" s="31"/>
      <c r="K25" s="31"/>
    </row>
    <row r="26" spans="1:15" s="5" customFormat="1" ht="35.25" customHeight="1" x14ac:dyDescent="0.2">
      <c r="B26" s="11" t="s">
        <v>91</v>
      </c>
      <c r="C26" s="14" t="s">
        <v>92</v>
      </c>
      <c r="D26" s="14" t="s">
        <v>93</v>
      </c>
      <c r="E26" s="14" t="s">
        <v>94</v>
      </c>
      <c r="F26" s="37">
        <v>4229</v>
      </c>
      <c r="G26" s="23">
        <v>2196640.9500000002</v>
      </c>
      <c r="H26" s="23">
        <v>0.1</v>
      </c>
      <c r="J26" s="31"/>
      <c r="K26" s="31"/>
    </row>
    <row r="27" spans="1:15" s="5" customFormat="1" ht="35.25" customHeight="1" x14ac:dyDescent="0.2">
      <c r="B27" s="11" t="s">
        <v>95</v>
      </c>
      <c r="C27" s="14" t="s">
        <v>96</v>
      </c>
      <c r="D27" s="14" t="s">
        <v>97</v>
      </c>
      <c r="E27" s="14" t="s">
        <v>98</v>
      </c>
      <c r="F27" s="37">
        <v>2000</v>
      </c>
      <c r="G27" s="23">
        <v>1485130</v>
      </c>
      <c r="H27" s="23">
        <v>7.0000000000000007E-2</v>
      </c>
      <c r="J27" s="31"/>
      <c r="K27" s="31"/>
    </row>
    <row r="28" spans="1:15" s="5" customFormat="1" ht="35.25" customHeight="1" x14ac:dyDescent="0.2">
      <c r="B28" s="11" t="s">
        <v>99</v>
      </c>
      <c r="C28" s="14" t="s">
        <v>100</v>
      </c>
      <c r="D28" s="14" t="s">
        <v>75</v>
      </c>
      <c r="E28" s="14" t="s">
        <v>76</v>
      </c>
      <c r="F28" s="37">
        <v>64492</v>
      </c>
      <c r="G28" s="23">
        <v>60646986.960000001</v>
      </c>
      <c r="H28" s="23">
        <v>2.82</v>
      </c>
      <c r="J28" s="31"/>
      <c r="K28" s="31"/>
    </row>
    <row r="29" spans="1:15" s="5" customFormat="1" ht="35.25" customHeight="1" x14ac:dyDescent="0.2">
      <c r="B29" s="11" t="s">
        <v>101</v>
      </c>
      <c r="C29" s="14" t="s">
        <v>102</v>
      </c>
      <c r="D29" s="14" t="s">
        <v>75</v>
      </c>
      <c r="E29" s="14" t="s">
        <v>76</v>
      </c>
      <c r="F29" s="37">
        <v>22790</v>
      </c>
      <c r="G29" s="23">
        <v>22042260.100000001</v>
      </c>
      <c r="H29" s="23">
        <v>1.03</v>
      </c>
      <c r="J29" s="31"/>
      <c r="K29" s="31"/>
    </row>
    <row r="30" spans="1:15" s="5" customFormat="1" ht="35.25" customHeight="1" x14ac:dyDescent="0.2">
      <c r="B30" s="11" t="s">
        <v>5</v>
      </c>
      <c r="C30" s="13"/>
      <c r="D30" s="13"/>
      <c r="E30" s="13"/>
      <c r="F30" s="38"/>
      <c r="G30" s="23">
        <f>SUM($G$19:$G$29)</f>
        <v>247295111.56999999</v>
      </c>
      <c r="H30" s="23">
        <f>(G30/$O$2) *100</f>
        <v>11.517791017731575</v>
      </c>
      <c r="J30" s="31"/>
      <c r="K30" s="31"/>
    </row>
    <row r="31" spans="1:15" s="5" customFormat="1" ht="35.25" customHeight="1" x14ac:dyDescent="0.2">
      <c r="B31" s="12" t="s">
        <v>15</v>
      </c>
      <c r="C31" s="13"/>
      <c r="D31" s="13"/>
      <c r="E31" s="13"/>
      <c r="F31" s="38"/>
      <c r="G31" s="23"/>
      <c r="H31" s="28"/>
      <c r="J31" s="31"/>
      <c r="K31" s="31"/>
    </row>
    <row r="32" spans="1:15" s="5" customFormat="1" ht="35.25" customHeight="1" x14ac:dyDescent="0.2">
      <c r="B32" s="11" t="s">
        <v>5</v>
      </c>
      <c r="C32" s="13"/>
      <c r="D32" s="13"/>
      <c r="E32" s="13"/>
      <c r="F32" s="38"/>
      <c r="G32" s="23"/>
      <c r="H32" s="23">
        <f>(G32/$O$2) *100</f>
        <v>0</v>
      </c>
      <c r="J32" s="31"/>
      <c r="K32" s="31"/>
    </row>
    <row r="33" spans="2:11" s="5" customFormat="1" ht="35.25" customHeight="1" x14ac:dyDescent="0.2">
      <c r="B33" s="10" t="s">
        <v>16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">
      <c r="B34" s="11" t="s">
        <v>103</v>
      </c>
      <c r="C34" s="14" t="s">
        <v>104</v>
      </c>
      <c r="D34" s="14" t="s">
        <v>105</v>
      </c>
      <c r="E34" s="14" t="s">
        <v>106</v>
      </c>
      <c r="F34" s="37">
        <v>19300</v>
      </c>
      <c r="G34" s="23">
        <v>19845997</v>
      </c>
      <c r="H34" s="23">
        <v>0.92</v>
      </c>
      <c r="J34" s="31"/>
      <c r="K34" s="31"/>
    </row>
    <row r="35" spans="2:11" s="5" customFormat="1" ht="35.25" customHeight="1" x14ac:dyDescent="0.2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19000</v>
      </c>
      <c r="G35" s="23">
        <v>20461480</v>
      </c>
      <c r="H35" s="23">
        <v>0.95</v>
      </c>
      <c r="J35" s="31"/>
      <c r="K35" s="31"/>
    </row>
    <row r="36" spans="2:11" s="5" customFormat="1" ht="35.25" customHeight="1" x14ac:dyDescent="0.2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879</v>
      </c>
      <c r="G36" s="23">
        <v>887060.43</v>
      </c>
      <c r="H36" s="23">
        <v>0.04</v>
      </c>
      <c r="J36" s="31"/>
      <c r="K36" s="31"/>
    </row>
    <row r="37" spans="2:11" s="5" customFormat="1" ht="35.25" customHeight="1" x14ac:dyDescent="0.2">
      <c r="B37" s="11" t="s">
        <v>115</v>
      </c>
      <c r="C37" s="14" t="s">
        <v>116</v>
      </c>
      <c r="D37" s="14" t="s">
        <v>117</v>
      </c>
      <c r="E37" s="14" t="s">
        <v>118</v>
      </c>
      <c r="F37" s="37">
        <v>38735</v>
      </c>
      <c r="G37" s="23">
        <v>38862438.149999999</v>
      </c>
      <c r="H37" s="23">
        <v>1.81</v>
      </c>
      <c r="J37" s="31"/>
      <c r="K37" s="31"/>
    </row>
    <row r="38" spans="2:11" s="5" customFormat="1" ht="35.25" customHeight="1" x14ac:dyDescent="0.2">
      <c r="B38" s="11" t="s">
        <v>119</v>
      </c>
      <c r="C38" s="14" t="s">
        <v>120</v>
      </c>
      <c r="D38" s="14" t="s">
        <v>121</v>
      </c>
      <c r="E38" s="14" t="s">
        <v>122</v>
      </c>
      <c r="F38" s="37">
        <v>75000</v>
      </c>
      <c r="G38" s="23">
        <v>76207500</v>
      </c>
      <c r="H38" s="23">
        <v>3.55</v>
      </c>
      <c r="J38" s="31"/>
      <c r="K38" s="31"/>
    </row>
    <row r="39" spans="2:11" s="5" customFormat="1" ht="35.25" customHeight="1" x14ac:dyDescent="0.2">
      <c r="B39" s="11" t="s">
        <v>123</v>
      </c>
      <c r="C39" s="14" t="s">
        <v>124</v>
      </c>
      <c r="D39" s="14" t="s">
        <v>125</v>
      </c>
      <c r="E39" s="14" t="s">
        <v>126</v>
      </c>
      <c r="F39" s="37">
        <v>7850</v>
      </c>
      <c r="G39" s="23">
        <v>8033690</v>
      </c>
      <c r="H39" s="23">
        <v>0.37</v>
      </c>
      <c r="J39" s="31"/>
      <c r="K39" s="31"/>
    </row>
    <row r="40" spans="2:11" s="5" customFormat="1" ht="35.25" customHeight="1" x14ac:dyDescent="0.2">
      <c r="B40" s="11" t="s">
        <v>127</v>
      </c>
      <c r="C40" s="14" t="s">
        <v>128</v>
      </c>
      <c r="D40" s="14" t="s">
        <v>125</v>
      </c>
      <c r="E40" s="14" t="s">
        <v>126</v>
      </c>
      <c r="F40" s="37">
        <v>2500</v>
      </c>
      <c r="G40" s="23">
        <v>2575925</v>
      </c>
      <c r="H40" s="23">
        <v>0.12</v>
      </c>
      <c r="J40" s="31"/>
      <c r="K40" s="31"/>
    </row>
    <row r="41" spans="2:11" s="5" customFormat="1" ht="35.25" customHeight="1" x14ac:dyDescent="0.2">
      <c r="B41" s="11" t="s">
        <v>129</v>
      </c>
      <c r="C41" s="14" t="s">
        <v>130</v>
      </c>
      <c r="D41" s="14" t="s">
        <v>109</v>
      </c>
      <c r="E41" s="14" t="s">
        <v>110</v>
      </c>
      <c r="F41" s="37">
        <v>87000</v>
      </c>
      <c r="G41" s="23">
        <v>89572590</v>
      </c>
      <c r="H41" s="23">
        <v>4.17</v>
      </c>
      <c r="J41" s="31"/>
      <c r="K41" s="31"/>
    </row>
    <row r="42" spans="2:11" s="5" customFormat="1" ht="35.25" customHeight="1" x14ac:dyDescent="0.2">
      <c r="B42" s="11" t="s">
        <v>131</v>
      </c>
      <c r="C42" s="14" t="s">
        <v>132</v>
      </c>
      <c r="D42" s="14" t="s">
        <v>133</v>
      </c>
      <c r="E42" s="14" t="s">
        <v>134</v>
      </c>
      <c r="F42" s="37">
        <v>5670</v>
      </c>
      <c r="G42" s="23">
        <v>5787085.5</v>
      </c>
      <c r="H42" s="23">
        <v>0.27</v>
      </c>
      <c r="J42" s="31"/>
      <c r="K42" s="31"/>
    </row>
    <row r="43" spans="2:11" s="5" customFormat="1" ht="35.25" customHeight="1" x14ac:dyDescent="0.2">
      <c r="B43" s="11" t="s">
        <v>135</v>
      </c>
      <c r="C43" s="14" t="s">
        <v>136</v>
      </c>
      <c r="D43" s="14" t="s">
        <v>133</v>
      </c>
      <c r="E43" s="14" t="s">
        <v>134</v>
      </c>
      <c r="F43" s="37">
        <v>19477</v>
      </c>
      <c r="G43" s="23">
        <v>19706633.829999998</v>
      </c>
      <c r="H43" s="23">
        <v>0.92</v>
      </c>
      <c r="J43" s="31"/>
      <c r="K43" s="31"/>
    </row>
    <row r="44" spans="2:11" s="5" customFormat="1" ht="35.25" customHeight="1" x14ac:dyDescent="0.2">
      <c r="B44" s="11" t="s">
        <v>137</v>
      </c>
      <c r="C44" s="14" t="s">
        <v>138</v>
      </c>
      <c r="D44" s="14" t="s">
        <v>139</v>
      </c>
      <c r="E44" s="14" t="s">
        <v>140</v>
      </c>
      <c r="F44" s="37">
        <v>549</v>
      </c>
      <c r="G44" s="23">
        <v>537399.63</v>
      </c>
      <c r="H44" s="23">
        <v>0.03</v>
      </c>
      <c r="J44" s="31"/>
      <c r="K44" s="31"/>
    </row>
    <row r="45" spans="2:11" s="5" customFormat="1" ht="35.25" customHeight="1" x14ac:dyDescent="0.2">
      <c r="B45" s="11" t="s">
        <v>141</v>
      </c>
      <c r="C45" s="14" t="s">
        <v>142</v>
      </c>
      <c r="D45" s="14" t="s">
        <v>143</v>
      </c>
      <c r="E45" s="14" t="s">
        <v>144</v>
      </c>
      <c r="F45" s="37">
        <v>52536</v>
      </c>
      <c r="G45" s="23">
        <v>54059018.640000001</v>
      </c>
      <c r="H45" s="23">
        <v>2.52</v>
      </c>
      <c r="J45" s="31"/>
      <c r="K45" s="31"/>
    </row>
    <row r="46" spans="2:11" s="5" customFormat="1" ht="35.25" customHeight="1" x14ac:dyDescent="0.2">
      <c r="B46" s="11" t="s">
        <v>145</v>
      </c>
      <c r="C46" s="14" t="s">
        <v>146</v>
      </c>
      <c r="D46" s="14" t="s">
        <v>147</v>
      </c>
      <c r="E46" s="14" t="s">
        <v>148</v>
      </c>
      <c r="F46" s="37">
        <v>43450</v>
      </c>
      <c r="G46" s="23">
        <v>45128473.5</v>
      </c>
      <c r="H46" s="23">
        <v>2.1</v>
      </c>
      <c r="J46" s="31"/>
      <c r="K46" s="31"/>
    </row>
    <row r="47" spans="2:11" s="5" customFormat="1" ht="35.25" customHeight="1" x14ac:dyDescent="0.2">
      <c r="B47" s="11" t="s">
        <v>149</v>
      </c>
      <c r="C47" s="14" t="s">
        <v>150</v>
      </c>
      <c r="D47" s="14" t="s">
        <v>109</v>
      </c>
      <c r="E47" s="14" t="s">
        <v>110</v>
      </c>
      <c r="F47" s="37">
        <v>22150</v>
      </c>
      <c r="G47" s="23">
        <v>22508830</v>
      </c>
      <c r="H47" s="23">
        <v>1.05</v>
      </c>
      <c r="J47" s="31"/>
      <c r="K47" s="31"/>
    </row>
    <row r="48" spans="2:11" s="5" customFormat="1" ht="35.25" customHeight="1" x14ac:dyDescent="0.2">
      <c r="B48" s="11" t="s">
        <v>151</v>
      </c>
      <c r="C48" s="14" t="s">
        <v>152</v>
      </c>
      <c r="D48" s="14" t="s">
        <v>153</v>
      </c>
      <c r="E48" s="14" t="s">
        <v>154</v>
      </c>
      <c r="F48" s="37">
        <v>887</v>
      </c>
      <c r="G48" s="23">
        <v>896783.61</v>
      </c>
      <c r="H48" s="23">
        <v>0.04</v>
      </c>
      <c r="J48" s="31"/>
      <c r="K48" s="31"/>
    </row>
    <row r="49" spans="2:11" s="5" customFormat="1" ht="35.25" customHeight="1" x14ac:dyDescent="0.2">
      <c r="B49" s="11" t="s">
        <v>155</v>
      </c>
      <c r="C49" s="14" t="s">
        <v>156</v>
      </c>
      <c r="D49" s="14" t="s">
        <v>157</v>
      </c>
      <c r="E49" s="14" t="s">
        <v>158</v>
      </c>
      <c r="F49" s="37">
        <v>9800</v>
      </c>
      <c r="G49" s="23">
        <v>9928380</v>
      </c>
      <c r="H49" s="23">
        <v>0.46</v>
      </c>
      <c r="J49" s="31"/>
      <c r="K49" s="31"/>
    </row>
    <row r="50" spans="2:11" s="5" customFormat="1" ht="35.25" customHeight="1" x14ac:dyDescent="0.2">
      <c r="B50" s="11" t="s">
        <v>159</v>
      </c>
      <c r="C50" s="14" t="s">
        <v>160</v>
      </c>
      <c r="D50" s="14" t="s">
        <v>143</v>
      </c>
      <c r="E50" s="14" t="s">
        <v>144</v>
      </c>
      <c r="F50" s="37">
        <v>1240</v>
      </c>
      <c r="G50" s="23">
        <v>1264490</v>
      </c>
      <c r="H50" s="23">
        <v>0.06</v>
      </c>
      <c r="J50" s="31"/>
      <c r="K50" s="31"/>
    </row>
    <row r="51" spans="2:11" s="5" customFormat="1" ht="35.25" customHeight="1" x14ac:dyDescent="0.2">
      <c r="B51" s="11" t="s">
        <v>161</v>
      </c>
      <c r="C51" s="14" t="s">
        <v>162</v>
      </c>
      <c r="D51" s="14" t="s">
        <v>143</v>
      </c>
      <c r="E51" s="14" t="s">
        <v>144</v>
      </c>
      <c r="F51" s="37">
        <v>17950</v>
      </c>
      <c r="G51" s="23">
        <v>18352977.5</v>
      </c>
      <c r="H51" s="23">
        <v>0.85</v>
      </c>
      <c r="J51" s="31"/>
      <c r="K51" s="31"/>
    </row>
    <row r="52" spans="2:11" s="5" customFormat="1" ht="35.25" customHeight="1" x14ac:dyDescent="0.2">
      <c r="B52" s="11" t="s">
        <v>163</v>
      </c>
      <c r="C52" s="14" t="s">
        <v>164</v>
      </c>
      <c r="D52" s="14" t="s">
        <v>165</v>
      </c>
      <c r="E52" s="14" t="s">
        <v>166</v>
      </c>
      <c r="F52" s="37">
        <v>5910</v>
      </c>
      <c r="G52" s="23">
        <v>6050244.2999999998</v>
      </c>
      <c r="H52" s="23">
        <v>0.28000000000000003</v>
      </c>
      <c r="J52" s="31"/>
      <c r="K52" s="31"/>
    </row>
    <row r="53" spans="2:11" s="5" customFormat="1" ht="35.25" customHeight="1" x14ac:dyDescent="0.2">
      <c r="B53" s="11" t="s">
        <v>167</v>
      </c>
      <c r="C53" s="14" t="s">
        <v>168</v>
      </c>
      <c r="D53" s="14" t="s">
        <v>169</v>
      </c>
      <c r="E53" s="14" t="s">
        <v>170</v>
      </c>
      <c r="F53" s="37">
        <v>500</v>
      </c>
      <c r="G53" s="23">
        <v>503196.88</v>
      </c>
      <c r="H53" s="23">
        <v>0.02</v>
      </c>
      <c r="J53" s="31"/>
      <c r="K53" s="31"/>
    </row>
    <row r="54" spans="2:11" s="5" customFormat="1" ht="35.25" customHeight="1" x14ac:dyDescent="0.2">
      <c r="B54" s="11" t="s">
        <v>171</v>
      </c>
      <c r="C54" s="14" t="s">
        <v>172</v>
      </c>
      <c r="D54" s="14" t="s">
        <v>173</v>
      </c>
      <c r="E54" s="14" t="s">
        <v>174</v>
      </c>
      <c r="F54" s="37">
        <v>55000</v>
      </c>
      <c r="G54" s="23">
        <v>56596100</v>
      </c>
      <c r="H54" s="23">
        <v>2.64</v>
      </c>
      <c r="J54" s="31"/>
      <c r="K54" s="31"/>
    </row>
    <row r="55" spans="2:11" s="5" customFormat="1" ht="35.25" customHeight="1" x14ac:dyDescent="0.2">
      <c r="B55" s="11" t="s">
        <v>175</v>
      </c>
      <c r="C55" s="14" t="s">
        <v>176</v>
      </c>
      <c r="D55" s="14" t="s">
        <v>105</v>
      </c>
      <c r="E55" s="14" t="s">
        <v>106</v>
      </c>
      <c r="F55" s="37">
        <v>39895</v>
      </c>
      <c r="G55" s="23">
        <v>39843136.5</v>
      </c>
      <c r="H55" s="23">
        <v>1.86</v>
      </c>
      <c r="J55" s="31"/>
      <c r="K55" s="31"/>
    </row>
    <row r="56" spans="2:11" s="5" customFormat="1" ht="35.25" customHeight="1" x14ac:dyDescent="0.2">
      <c r="B56" s="11" t="s">
        <v>177</v>
      </c>
      <c r="C56" s="14" t="s">
        <v>178</v>
      </c>
      <c r="D56" s="14" t="s">
        <v>179</v>
      </c>
      <c r="E56" s="14" t="s">
        <v>180</v>
      </c>
      <c r="F56" s="37">
        <v>13440</v>
      </c>
      <c r="G56" s="23">
        <v>14080281.6</v>
      </c>
      <c r="H56" s="23">
        <v>0.66</v>
      </c>
      <c r="J56" s="31"/>
      <c r="K56" s="31"/>
    </row>
    <row r="57" spans="2:11" s="5" customFormat="1" ht="35.25" customHeight="1" x14ac:dyDescent="0.2">
      <c r="B57" s="11" t="s">
        <v>181</v>
      </c>
      <c r="C57" s="14" t="s">
        <v>182</v>
      </c>
      <c r="D57" s="14" t="s">
        <v>183</v>
      </c>
      <c r="E57" s="14" t="s">
        <v>184</v>
      </c>
      <c r="F57" s="37">
        <v>62000</v>
      </c>
      <c r="G57" s="23">
        <v>62476160</v>
      </c>
      <c r="H57" s="23">
        <v>2.91</v>
      </c>
      <c r="J57" s="31"/>
      <c r="K57" s="31"/>
    </row>
    <row r="58" spans="2:11" s="5" customFormat="1" ht="35.25" customHeight="1" x14ac:dyDescent="0.2">
      <c r="B58" s="11" t="s">
        <v>185</v>
      </c>
      <c r="C58" s="14" t="s">
        <v>186</v>
      </c>
      <c r="D58" s="14" t="s">
        <v>187</v>
      </c>
      <c r="E58" s="14" t="s">
        <v>188</v>
      </c>
      <c r="F58" s="37">
        <v>57</v>
      </c>
      <c r="G58" s="23">
        <v>56007.63</v>
      </c>
      <c r="H58" s="23">
        <v>0</v>
      </c>
      <c r="J58" s="31"/>
      <c r="K58" s="31"/>
    </row>
    <row r="59" spans="2:11" s="5" customFormat="1" ht="35.25" customHeight="1" x14ac:dyDescent="0.2">
      <c r="B59" s="11" t="s">
        <v>189</v>
      </c>
      <c r="C59" s="14" t="s">
        <v>190</v>
      </c>
      <c r="D59" s="14" t="s">
        <v>191</v>
      </c>
      <c r="E59" s="14" t="s">
        <v>192</v>
      </c>
      <c r="F59" s="37">
        <v>13377</v>
      </c>
      <c r="G59" s="23">
        <v>13051671.359999999</v>
      </c>
      <c r="H59" s="23">
        <v>0.61</v>
      </c>
      <c r="J59" s="31"/>
      <c r="K59" s="31"/>
    </row>
    <row r="60" spans="2:11" s="5" customFormat="1" ht="35.25" customHeight="1" x14ac:dyDescent="0.2">
      <c r="B60" s="11" t="s">
        <v>193</v>
      </c>
      <c r="C60" s="14" t="s">
        <v>194</v>
      </c>
      <c r="D60" s="14" t="s">
        <v>183</v>
      </c>
      <c r="E60" s="14" t="s">
        <v>184</v>
      </c>
      <c r="F60" s="37">
        <v>10000</v>
      </c>
      <c r="G60" s="23">
        <v>5742400</v>
      </c>
      <c r="H60" s="23">
        <v>0.27</v>
      </c>
      <c r="J60" s="31"/>
      <c r="K60" s="31"/>
    </row>
    <row r="61" spans="2:11" s="5" customFormat="1" ht="35.25" customHeight="1" x14ac:dyDescent="0.2">
      <c r="B61" s="11" t="s">
        <v>195</v>
      </c>
      <c r="C61" s="14" t="s">
        <v>196</v>
      </c>
      <c r="D61" s="14" t="s">
        <v>187</v>
      </c>
      <c r="E61" s="14" t="s">
        <v>188</v>
      </c>
      <c r="F61" s="37">
        <v>49100</v>
      </c>
      <c r="G61" s="23">
        <v>49748611</v>
      </c>
      <c r="H61" s="23">
        <v>2.3199999999999998</v>
      </c>
      <c r="J61" s="31"/>
      <c r="K61" s="31"/>
    </row>
    <row r="62" spans="2:11" s="5" customFormat="1" ht="35.25" customHeight="1" x14ac:dyDescent="0.2">
      <c r="B62" s="11" t="s">
        <v>197</v>
      </c>
      <c r="C62" s="14" t="s">
        <v>198</v>
      </c>
      <c r="D62" s="14" t="s">
        <v>187</v>
      </c>
      <c r="E62" s="14" t="s">
        <v>188</v>
      </c>
      <c r="F62" s="37">
        <v>6000</v>
      </c>
      <c r="G62" s="23">
        <v>5643600</v>
      </c>
      <c r="H62" s="23">
        <v>0.26</v>
      </c>
      <c r="J62" s="31"/>
      <c r="K62" s="31"/>
    </row>
    <row r="63" spans="2:11" s="5" customFormat="1" ht="35.25" customHeight="1" x14ac:dyDescent="0.2">
      <c r="B63" s="11" t="s">
        <v>199</v>
      </c>
      <c r="C63" s="14" t="s">
        <v>200</v>
      </c>
      <c r="D63" s="14" t="s">
        <v>187</v>
      </c>
      <c r="E63" s="14" t="s">
        <v>188</v>
      </c>
      <c r="F63" s="37">
        <v>2732</v>
      </c>
      <c r="G63" s="23">
        <v>2628293.2799999998</v>
      </c>
      <c r="H63" s="23">
        <v>0.12</v>
      </c>
      <c r="J63" s="31"/>
      <c r="K63" s="31"/>
    </row>
    <row r="64" spans="2:11" s="5" customFormat="1" ht="35.25" customHeight="1" x14ac:dyDescent="0.2">
      <c r="B64" s="11" t="s">
        <v>201</v>
      </c>
      <c r="C64" s="14" t="s">
        <v>202</v>
      </c>
      <c r="D64" s="14" t="s">
        <v>187</v>
      </c>
      <c r="E64" s="14" t="s">
        <v>188</v>
      </c>
      <c r="F64" s="37">
        <v>2556</v>
      </c>
      <c r="G64" s="23">
        <v>2402946.7200000002</v>
      </c>
      <c r="H64" s="23">
        <v>0.11</v>
      </c>
      <c r="J64" s="31"/>
      <c r="K64" s="31"/>
    </row>
    <row r="65" spans="1:15" s="5" customFormat="1" ht="35.25" customHeight="1" x14ac:dyDescent="0.2">
      <c r="B65" s="11" t="s">
        <v>203</v>
      </c>
      <c r="C65" s="14" t="s">
        <v>204</v>
      </c>
      <c r="D65" s="14" t="s">
        <v>205</v>
      </c>
      <c r="E65" s="14" t="s">
        <v>206</v>
      </c>
      <c r="F65" s="37">
        <v>69400</v>
      </c>
      <c r="G65" s="23">
        <v>58171080</v>
      </c>
      <c r="H65" s="23">
        <v>2.71</v>
      </c>
      <c r="J65" s="31"/>
      <c r="K65" s="31"/>
    </row>
    <row r="66" spans="1:15" s="5" customFormat="1" ht="35.25" customHeight="1" x14ac:dyDescent="0.2">
      <c r="B66" s="11" t="s">
        <v>207</v>
      </c>
      <c r="C66" s="14" t="s">
        <v>208</v>
      </c>
      <c r="D66" s="14" t="s">
        <v>209</v>
      </c>
      <c r="E66" s="14" t="s">
        <v>210</v>
      </c>
      <c r="F66" s="37">
        <v>10700</v>
      </c>
      <c r="G66" s="23">
        <v>10815453</v>
      </c>
      <c r="H66" s="23">
        <v>0.5</v>
      </c>
      <c r="J66" s="31"/>
      <c r="K66" s="31"/>
    </row>
    <row r="67" spans="1:15" s="5" customFormat="1" ht="35.25" customHeight="1" x14ac:dyDescent="0.2">
      <c r="B67" s="11" t="s">
        <v>211</v>
      </c>
      <c r="C67" s="14" t="s">
        <v>212</v>
      </c>
      <c r="D67" s="14" t="s">
        <v>209</v>
      </c>
      <c r="E67" s="14" t="s">
        <v>210</v>
      </c>
      <c r="F67" s="37">
        <v>1423</v>
      </c>
      <c r="G67" s="23">
        <v>1376909.03</v>
      </c>
      <c r="H67" s="23">
        <v>0.06</v>
      </c>
      <c r="J67" s="31"/>
      <c r="K67" s="31"/>
    </row>
    <row r="68" spans="1:15" s="5" customFormat="1" ht="35.25" customHeight="1" x14ac:dyDescent="0.2">
      <c r="B68" s="11" t="s">
        <v>5</v>
      </c>
      <c r="C68" s="13"/>
      <c r="D68" s="13"/>
      <c r="E68" s="13"/>
      <c r="F68" s="38"/>
      <c r="G68" s="23">
        <f>SUM($G$34:$G$67)</f>
        <v>763802844.09000003</v>
      </c>
      <c r="H68" s="23">
        <f>(G68/$O$2) *100</f>
        <v>35.574182931179536</v>
      </c>
      <c r="J68" s="31"/>
      <c r="K68" s="31"/>
    </row>
    <row r="69" spans="1:15" s="7" customFormat="1" ht="35.25" customHeight="1" x14ac:dyDescent="0.2">
      <c r="A69" s="5"/>
      <c r="B69" s="12" t="s">
        <v>27</v>
      </c>
      <c r="C69" s="16"/>
      <c r="D69" s="13"/>
      <c r="E69" s="13"/>
      <c r="F69" s="38"/>
      <c r="G69" s="23"/>
      <c r="H69" s="28"/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5</v>
      </c>
      <c r="C70" s="13"/>
      <c r="D70" s="13"/>
      <c r="E70" s="13"/>
      <c r="F70" s="38"/>
      <c r="G70" s="23"/>
      <c r="H70" s="23">
        <f>(G70/$O$2) *100</f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0" t="s">
        <v>9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213</v>
      </c>
      <c r="C72" s="14" t="s">
        <v>214</v>
      </c>
      <c r="D72" s="14" t="s">
        <v>215</v>
      </c>
      <c r="E72" s="14" t="s">
        <v>216</v>
      </c>
      <c r="F72" s="37">
        <v>3762</v>
      </c>
      <c r="G72" s="23">
        <v>5299905.5999999996</v>
      </c>
      <c r="H72" s="23">
        <v>0.25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>
        <f>SUM($G$72)</f>
        <v>5299905.5999999996</v>
      </c>
      <c r="H73" s="23">
        <f>(G73/$O$2) *100</f>
        <v>0.24684355758979987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0" t="s">
        <v>10</v>
      </c>
      <c r="C74" s="13"/>
      <c r="D74" s="13"/>
      <c r="E74" s="13"/>
      <c r="F74" s="38"/>
      <c r="G74" s="23"/>
      <c r="H74" s="23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5</v>
      </c>
      <c r="C75" s="13"/>
      <c r="D75" s="13"/>
      <c r="E75" s="13"/>
      <c r="F75" s="38"/>
      <c r="G75" s="23"/>
      <c r="H75" s="23">
        <f>(G75/$O$2) *100</f>
        <v>0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0" t="s">
        <v>28</v>
      </c>
      <c r="C76" s="13"/>
      <c r="D76" s="13"/>
      <c r="E76" s="13"/>
      <c r="F76" s="38"/>
      <c r="G76" s="23"/>
      <c r="H76" s="28"/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5</v>
      </c>
      <c r="C77" s="13"/>
      <c r="D77" s="13"/>
      <c r="E77" s="13"/>
      <c r="F77" s="38"/>
      <c r="G77" s="23"/>
      <c r="H77" s="23">
        <f>(G77/$O$2) *100</f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0" t="s">
        <v>32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</v>
      </c>
      <c r="C79" s="13"/>
      <c r="D79" s="13"/>
      <c r="E79" s="13"/>
      <c r="F79" s="38"/>
      <c r="G79" s="23"/>
      <c r="H79" s="23">
        <f>(G79/$O$2) *100</f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2" t="s">
        <v>29</v>
      </c>
      <c r="C80" s="13"/>
      <c r="D80" s="13"/>
      <c r="E80" s="13"/>
      <c r="F80" s="38"/>
      <c r="G80" s="23"/>
      <c r="H80" s="29"/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217</v>
      </c>
      <c r="C81" s="14"/>
      <c r="D81" s="14" t="s">
        <v>218</v>
      </c>
      <c r="E81" s="14" t="s">
        <v>219</v>
      </c>
      <c r="F81" s="37"/>
      <c r="G81" s="23">
        <v>100819592.59</v>
      </c>
      <c r="H81" s="23">
        <v>4.7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220</v>
      </c>
      <c r="C82" s="14"/>
      <c r="D82" s="14" t="s">
        <v>221</v>
      </c>
      <c r="E82" s="14" t="s">
        <v>206</v>
      </c>
      <c r="F82" s="37"/>
      <c r="G82" s="23">
        <v>201994890.44</v>
      </c>
      <c r="H82" s="23">
        <v>9.41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222</v>
      </c>
      <c r="C83" s="14"/>
      <c r="D83" s="14" t="s">
        <v>205</v>
      </c>
      <c r="E83" s="14" t="s">
        <v>206</v>
      </c>
      <c r="F83" s="37"/>
      <c r="G83" s="23">
        <v>10459.64</v>
      </c>
      <c r="H83" s="23"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223</v>
      </c>
      <c r="C84" s="14"/>
      <c r="D84" s="14" t="s">
        <v>224</v>
      </c>
      <c r="E84" s="14" t="s">
        <v>225</v>
      </c>
      <c r="F84" s="37"/>
      <c r="G84" s="23">
        <v>632.41999999999996</v>
      </c>
      <c r="H84" s="23"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>
        <f>SUM($G$81:$G$84)</f>
        <v>302825575.08999997</v>
      </c>
      <c r="H85" s="23">
        <f>(G85/$O$2) *100</f>
        <v>14.104127115847625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2" t="s">
        <v>30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0" t="s">
        <v>11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25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226</v>
      </c>
      <c r="C91" s="14"/>
      <c r="D91" s="14" t="s">
        <v>227</v>
      </c>
      <c r="E91" s="14" t="s">
        <v>228</v>
      </c>
      <c r="F91" s="37"/>
      <c r="G91" s="23">
        <v>49814.15</v>
      </c>
      <c r="H91" s="23"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5</v>
      </c>
      <c r="C92" s="13"/>
      <c r="D92" s="13"/>
      <c r="E92" s="13"/>
      <c r="F92" s="38"/>
      <c r="G92" s="23">
        <f>SUM($G$91)</f>
        <v>49814.15</v>
      </c>
      <c r="H92" s="23">
        <f>(G92/$O$2) *100</f>
        <v>2.3200983059607568E-3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0" t="s">
        <v>17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0" t="s">
        <v>18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0" t="s">
        <v>26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0" t="s">
        <v>22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0" t="s">
        <v>19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5</v>
      </c>
      <c r="C102" s="13"/>
      <c r="D102" s="13"/>
      <c r="E102" s="13"/>
      <c r="F102" s="38"/>
      <c r="G102" s="23"/>
      <c r="H102" s="23">
        <f>(G102/$O$2) *100</f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0" t="s">
        <v>31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1" t="s">
        <v>5</v>
      </c>
      <c r="C104" s="13"/>
      <c r="D104" s="13"/>
      <c r="E104" s="13"/>
      <c r="F104" s="38"/>
      <c r="G104" s="23"/>
      <c r="H104" s="23">
        <f>(G104/$O$2) *100</f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0" t="s">
        <v>20</v>
      </c>
      <c r="C105" s="13"/>
      <c r="D105" s="13"/>
      <c r="E105" s="13"/>
      <c r="F105" s="38"/>
      <c r="G105" s="23"/>
      <c r="H105" s="28"/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5"/>
      <c r="B106" s="11" t="s">
        <v>229</v>
      </c>
      <c r="C106" s="14"/>
      <c r="D106" s="14" t="s">
        <v>205</v>
      </c>
      <c r="E106" s="14" t="s">
        <v>206</v>
      </c>
      <c r="F106" s="37"/>
      <c r="G106" s="23">
        <v>38720.550000000003</v>
      </c>
      <c r="H106" s="23">
        <v>0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">
      <c r="A107" s="5"/>
      <c r="B107" s="11" t="s">
        <v>5</v>
      </c>
      <c r="C107" s="13"/>
      <c r="D107" s="13"/>
      <c r="E107" s="13"/>
      <c r="F107" s="38"/>
      <c r="G107" s="23">
        <f>SUM($G$106)</f>
        <v>38720.550000000003</v>
      </c>
      <c r="H107" s="23">
        <f>(G107/$O$2) *100</f>
        <v>1.803412935097132E-3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">
      <c r="A108" s="5"/>
      <c r="B108" s="10" t="s">
        <v>34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">
      <c r="A110" s="7"/>
      <c r="B110" s="10" t="s">
        <v>23</v>
      </c>
      <c r="C110" s="15"/>
      <c r="D110" s="15"/>
      <c r="E110" s="15"/>
      <c r="F110" s="39"/>
      <c r="G110" s="24">
        <f>G109+G107+G104+G102+G100+G98+G96+G94+G92+G89+G87+G85+G79+G77+G75+G73+G70+G68+G32+G30+G17</f>
        <v>2147070659.55</v>
      </c>
      <c r="H110" s="24">
        <v>100</v>
      </c>
      <c r="I110" s="7"/>
      <c r="J110" s="33">
        <v>2147070659.55</v>
      </c>
      <c r="K110" s="17">
        <f>ROUND(G110,2)-ROUND(J110,2)</f>
        <v>0</v>
      </c>
      <c r="L110" s="7"/>
      <c r="M110" s="7"/>
      <c r="N110" s="7"/>
      <c r="O110" s="7"/>
    </row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2023-05-15T12:32:39Z</dcterms:modified>
</cp:coreProperties>
</file>