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2-11-28\"/>
    </mc:Choice>
  </mc:AlternateContent>
  <bookViews>
    <workbookView xWindow="0" yWindow="0" windowWidth="28800" windowHeight="1233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портфеля'!$A$7:$O$18</definedName>
    <definedName name="Report07">'Состав портфеля'!$A$20:$O$26</definedName>
    <definedName name="Report08">'Состав портфеля'!$A$28:$O$28</definedName>
    <definedName name="Report09">'Состав портфеля'!$A$30:$O$64</definedName>
    <definedName name="Report10">'Состав портфеля'!$A$66:$O$66</definedName>
    <definedName name="Report11">'Состав портфеля'!$A$68:$O$69</definedName>
    <definedName name="Report12">'Состав портфеля'!$A$71:$O$71</definedName>
    <definedName name="Report13">'Состав портфеля'!$A$73:$O$73</definedName>
    <definedName name="Report14">'Состав портфеля'!$A$75:$O$75</definedName>
    <definedName name="Report15">'Состав портфеля'!$A$77:$O$80</definedName>
    <definedName name="Report16">'Состав портфеля'!$A$82:$O$82</definedName>
    <definedName name="Report17">'Состав портфеля'!$A$84:$O$84</definedName>
    <definedName name="Report18">'Состав портфеля'!$A$86:$O$87</definedName>
    <definedName name="Report19">'Состав портфеля'!$A$89:$O$89</definedName>
    <definedName name="Report20">'Состав портфеля'!$A$91:$O$91</definedName>
    <definedName name="Report21">'Состав портфеля'!$A$93:$O$93</definedName>
    <definedName name="Report22">'Состав портфеля'!$A$95:$O$95</definedName>
    <definedName name="Report23">'Состав портфеля'!$A$97:$O$97</definedName>
    <definedName name="Report24">'Состав портфеля'!$A$99:$O$99</definedName>
    <definedName name="Report25">'Состав портфеля'!$A$101:$O$101</definedName>
    <definedName name="Report26">'Состав портфеля'!$A$103:$O$103</definedName>
    <definedName name="Report27">'Состав портфеля'!$A$104:$K$104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87" i="12" l="1"/>
  <c r="G104" i="12"/>
  <c r="K104" i="12"/>
  <c r="G80" i="12"/>
  <c r="G69" i="12"/>
  <c r="G64" i="12"/>
  <c r="G26" i="12"/>
  <c r="G18" i="12"/>
  <c r="B5" i="9"/>
  <c r="B3" i="12"/>
  <c r="O1" i="12"/>
  <c r="O2" i="12"/>
  <c r="H103" i="12"/>
  <c r="H99" i="12"/>
  <c r="H101" i="12"/>
  <c r="H95" i="12"/>
  <c r="H97" i="12"/>
  <c r="H91" i="12"/>
  <c r="H93" i="12"/>
  <c r="H87" i="12"/>
  <c r="H89" i="12"/>
  <c r="H82" i="12"/>
  <c r="H84" i="12"/>
  <c r="H75" i="12"/>
  <c r="H80" i="12"/>
  <c r="H71" i="12"/>
  <c r="H73" i="12"/>
  <c r="H66" i="12"/>
  <c r="H69" i="12"/>
  <c r="H28" i="12"/>
  <c r="H64" i="12"/>
  <c r="H18" i="12"/>
  <c r="H26" i="12"/>
  <c r="B2" i="12"/>
</calcChain>
</file>

<file path=xl/sharedStrings.xml><?xml version="1.0" encoding="utf-8"?>
<sst xmlns="http://schemas.openxmlformats.org/spreadsheetml/2006/main" count="287" uniqueCount="216">
  <si>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</si>
  <si>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</si>
  <si>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</si>
  <si>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</si>
  <si>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</si>
  <si>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</si>
  <si>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</si>
  <si>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</si>
  <si>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</si>
  <si>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</si>
  <si>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</si>
  <si>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</si>
  <si>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</si>
  <si>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</si>
  <si>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</si>
  <si>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</si>
  <si>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</si>
  <si>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</si>
  <si>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</si>
  <si>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</si>
  <si>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</si>
  <si>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</si>
  <si>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</si>
  <si>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</si>
  <si>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</si>
  <si>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</si>
  <si>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</si>
  <si>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</si>
  <si>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</si>
  <si>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</si>
  <si>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</si>
  <si>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</si>
  <si>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</si>
  <si>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</si>
  <si>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</si>
  <si>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</si>
  <si>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</si>
  <si>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</si>
  <si>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</si>
  <si>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</si>
  <si>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</si>
  <si>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</si>
  <si>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</si>
  <si>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31.08.2022</t>
  </si>
  <si>
    <t>Report28</t>
  </si>
  <si>
    <t>Акционерное общество "Негосударственный пенсионный фонд "Авиаполис"</t>
  </si>
  <si>
    <t>Report29</t>
  </si>
  <si>
    <t>26207RMFS</t>
  </si>
  <si>
    <t>RU000A0JS3W6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</si>
  <si>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</si>
  <si>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</si>
  <si>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</si>
  <si>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</si>
  <si>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</si>
  <si>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</si>
  <si>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</si>
  <si>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</si>
  <si>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26228RMFS</t>
  </si>
  <si>
    <t>RU000A100A82</t>
  </si>
  <si>
    <t>26229RMFS</t>
  </si>
  <si>
    <t>RU000A100EG3</t>
  </si>
  <si>
    <t>26232RMFS</t>
  </si>
  <si>
    <t>RU000A1014N4</t>
  </si>
  <si>
    <t>26235RMFS</t>
  </si>
  <si>
    <t>RU000A1028E3</t>
  </si>
  <si>
    <t>26236RMFS</t>
  </si>
  <si>
    <t>RU000A102BT8</t>
  </si>
  <si>
    <t>26237RMFS</t>
  </si>
  <si>
    <t>RU000A1038Z7</t>
  </si>
  <si>
    <t>26240RMFS</t>
  </si>
  <si>
    <t>RU000A103BR0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</si>
  <si>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</si>
  <si>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</si>
  <si>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</si>
  <si>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</si>
  <si>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</si>
  <si>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</si>
  <si>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</si>
  <si>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</si>
  <si>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</si>
  <si>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</si>
  <si>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</si>
  <si>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</si>
  <si>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</si>
  <si>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</si>
  <si>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</si>
  <si>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</si>
  <si>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</si>
  <si>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</si>
  <si>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</si>
  <si>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</si>
  <si>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4B02-01-00207-A-001P</t>
  </si>
  <si>
    <t>RU000A0JWV89</t>
  </si>
  <si>
    <t>Публичное акционерное общество "Акрон"</t>
  </si>
  <si>
    <t>1025300786610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</si>
  <si>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</si>
  <si>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</si>
  <si>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</si>
  <si>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</si>
  <si>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</si>
  <si>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</si>
  <si>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</si>
  <si>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</si>
  <si>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</si>
  <si>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</si>
  <si>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</si>
  <si>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</si>
  <si>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4B02-02-16643-A-002P</t>
  </si>
  <si>
    <t>RU000A104W17</t>
  </si>
  <si>
    <t>4B02-02-17174-H</t>
  </si>
  <si>
    <t>RU000A101WH1</t>
  </si>
  <si>
    <t>Акционерное общество "ГИДРОМАШСЕРВИС"</t>
  </si>
  <si>
    <t>1027739083580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</si>
  <si>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</si>
  <si>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</si>
  <si>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</si>
  <si>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</si>
  <si>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</si>
  <si>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</si>
  <si>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</si>
  <si>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</si>
  <si>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</si>
  <si>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</si>
  <si>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</si>
  <si>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</si>
  <si>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</si>
  <si>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</si>
  <si>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</si>
  <si>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</si>
  <si>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</si>
  <si>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</si>
  <si>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</si>
  <si>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</si>
  <si>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</si>
  <si>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</si>
  <si>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</si>
  <si>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</si>
  <si>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</si>
  <si>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</si>
  <si>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4B02-05-00182-A-001P</t>
  </si>
  <si>
    <t>RU000A101WB4</t>
  </si>
  <si>
    <t>Акционерное общество "Челябинский трубопрокатный завод"</t>
  </si>
  <si>
    <t>1027402694186</t>
  </si>
  <si>
    <t>4B02-06-00146-A-001P</t>
  </si>
  <si>
    <t>RU000A0ZYXV9</t>
  </si>
  <si>
    <t>Публичное акционерное общество "Газпром нефть"</t>
  </si>
  <si>
    <t>1025501701686</t>
  </si>
  <si>
    <t>4B02-06-00182-A-001P</t>
  </si>
  <si>
    <t>RU000A102F85</t>
  </si>
  <si>
    <t>4B02-06-65018-D-001P</t>
  </si>
  <si>
    <t>RU000A105559</t>
  </si>
  <si>
    <t>Публичное акционерное общество "Федеральная сетевая компания Единой энергетической системы"</t>
  </si>
  <si>
    <t>1024701893336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</si>
  <si>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</si>
  <si>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</si>
  <si>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</si>
  <si>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</si>
  <si>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</si>
  <si>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</si>
  <si>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</si>
  <si>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</si>
  <si>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</si>
  <si>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</si>
  <si>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</si>
  <si>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</si>
  <si>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</si>
  <si>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</si>
  <si>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4B02-09-00124-A-002P</t>
  </si>
  <si>
    <t>RU000A1051E5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</si>
  <si>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</si>
  <si>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</si>
  <si>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</si>
  <si>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</si>
  <si>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</si>
  <si>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</si>
  <si>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</si>
  <si>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</si>
  <si>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</si>
  <si>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</si>
  <si>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</si>
  <si>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</si>
  <si>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</si>
  <si>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</si>
  <si>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</si>
  <si>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</si>
  <si>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</si>
  <si>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</si>
  <si>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</si>
  <si>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</si>
  <si>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</si>
  <si>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</si>
  <si>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4B020603349B001P</t>
  </si>
  <si>
    <t>RU000A0ZZPZ3</t>
  </si>
  <si>
    <t>Акционерное общество "Российский Сельскохозяйственный банк"</t>
  </si>
  <si>
    <t>1027700342890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</si>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</sst>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9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vertical="center" wrapText="1"/>
    </xf>
    <xf numFmtId="164" fontId="5" fillId="0" borderId="0" xfId="0" applyNumberFormat="1" applyFont="1"/>
    <xf numFmtId="164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44804</v>
      </c>
      <c r="G6" s="3">
        <v>44804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1083247699.78</v>
      </c>
      <c r="C7">
        <v>85179046.730000004</v>
      </c>
      <c r="D7">
        <v>689993339.12</v>
      </c>
      <c r="F7">
        <v>9428211.5399999991</v>
      </c>
      <c r="H7">
        <v>10793937.470000001</v>
      </c>
      <c r="I7">
        <v>0</v>
      </c>
      <c r="M7">
        <v>34643.99</v>
      </c>
      <c r="N7">
        <v>155</v>
      </c>
    </row>
    <row r="8" spans="1:14" x14ac:dyDescent="0.2">
      <c r="A8" t="s">
        <v>41</v>
      </c>
      <c r="B8">
        <v>1878676878.6300001</v>
      </c>
    </row>
    <row r="9" spans="1:14" x14ac:dyDescent="0.2">
      <c r="A9" t="s">
        <v>42</v>
      </c>
      <c r="B9" s="2" t="s">
        <v>43</v>
      </c>
      <c r="C9">
        <v>1878676878.6300001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1878676878.6300001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topLeftCell="A3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44804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31.08.2022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1878676878.6300001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9100</v>
      </c>
      <c r="G7" s="23">
        <v>8869679</v>
      </c>
      <c r="H7" s="23">
        <v>0.47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72128008.269999996</v>
      </c>
      <c r="H8" s="23">
        <v>3.84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159850</v>
      </c>
      <c r="G9" s="23">
        <v>135514436</v>
      </c>
      <c r="H9" s="23">
        <v>7.21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25202357.5</v>
      </c>
      <c r="H10" s="23">
        <v>1.34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60700</v>
      </c>
      <c r="G11" s="23">
        <v>57071019.5</v>
      </c>
      <c r="H11" s="23">
        <v>3.04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8567</v>
      </c>
      <c r="G12" s="23">
        <v>7997894.1900000004</v>
      </c>
      <c r="H12" s="23">
        <v>0.43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223931</v>
      </c>
      <c r="G13" s="23">
        <v>191051380.12</v>
      </c>
      <c r="H13" s="23">
        <v>10.17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46900</v>
      </c>
      <c r="G14" s="23">
        <v>37798117</v>
      </c>
      <c r="H14" s="23">
        <v>2.0099999999999998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329150</v>
      </c>
      <c r="G15" s="23">
        <v>284218156.19999999</v>
      </c>
      <c r="H15" s="23">
        <v>15.13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220800</v>
      </c>
      <c r="G16" s="23">
        <v>192577344</v>
      </c>
      <c r="H16" s="23">
        <v>10.25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88200</v>
      </c>
      <c r="G17" s="23">
        <v>70819308</v>
      </c>
      <c r="H17" s="23">
        <v>3.77</v>
      </c>
      <c r="J17" s="31"/>
      <c r="K17" s="31"/>
    </row>
    <row r="18" spans="1:15" s="5" customFormat="1" ht="35.25" customHeight="1" x14ac:dyDescent="0.2">
      <c r="B18" s="11" t="s">
        <v>5</v>
      </c>
      <c r="C18" s="13"/>
      <c r="D18" s="13"/>
      <c r="E18" s="13"/>
      <c r="F18" s="38"/>
      <c r="G18" s="23">
        <f>SUM($G$7:$G$17)</f>
        <v>1083247699.78</v>
      </c>
      <c r="H18" s="23">
        <f>(G18/$O$2) *100</f>
        <v>57.660139010703318</v>
      </c>
      <c r="J18" s="31"/>
      <c r="K18" s="31"/>
    </row>
    <row r="19" spans="1:15" s="5" customFormat="1" ht="35.25" customHeight="1" x14ac:dyDescent="0.2">
      <c r="A19" s="7"/>
      <c r="B19" s="10" t="s">
        <v>8</v>
      </c>
      <c r="C19" s="15"/>
      <c r="D19" s="15"/>
      <c r="E19" s="15"/>
      <c r="F19" s="39"/>
      <c r="G19" s="24"/>
      <c r="H19" s="27"/>
      <c r="I19" s="7"/>
      <c r="J19" s="32"/>
      <c r="K19" s="32"/>
      <c r="L19" s="7"/>
      <c r="M19" s="7"/>
      <c r="N19" s="7"/>
      <c r="O19" s="7"/>
    </row>
    <row r="20" spans="1:15" s="5" customFormat="1" ht="35.25" customHeight="1" x14ac:dyDescent="0.2">
      <c r="B20" s="11" t="s">
        <v>71</v>
      </c>
      <c r="C20" s="14" t="s">
        <v>72</v>
      </c>
      <c r="D20" s="14" t="s">
        <v>73</v>
      </c>
      <c r="E20" s="14" t="s">
        <v>74</v>
      </c>
      <c r="F20" s="37">
        <v>10560</v>
      </c>
      <c r="G20" s="23">
        <v>10056288</v>
      </c>
      <c r="H20" s="23">
        <v>0.54</v>
      </c>
      <c r="J20" s="31"/>
      <c r="K20" s="31"/>
    </row>
    <row r="21" spans="1:15" s="5" customFormat="1" ht="35.25" customHeight="1" x14ac:dyDescent="0.2">
      <c r="B21" s="11" t="s">
        <v>75</v>
      </c>
      <c r="C21" s="14" t="s">
        <v>76</v>
      </c>
      <c r="D21" s="14" t="s">
        <v>73</v>
      </c>
      <c r="E21" s="14" t="s">
        <v>74</v>
      </c>
      <c r="F21" s="37">
        <v>35000</v>
      </c>
      <c r="G21" s="23">
        <v>32332040.649999999</v>
      </c>
      <c r="H21" s="23">
        <v>1.72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79</v>
      </c>
      <c r="E22" s="14" t="s">
        <v>80</v>
      </c>
      <c r="F22" s="37">
        <v>18800</v>
      </c>
      <c r="G22" s="23">
        <v>18139932</v>
      </c>
      <c r="H22" s="23">
        <v>0.97</v>
      </c>
      <c r="J22" s="31"/>
      <c r="K22" s="31"/>
    </row>
    <row r="23" spans="1:15" s="5" customFormat="1" ht="35.25" customHeight="1" x14ac:dyDescent="0.2">
      <c r="B23" s="11" t="s">
        <v>81</v>
      </c>
      <c r="C23" s="14" t="s">
        <v>82</v>
      </c>
      <c r="D23" s="14" t="s">
        <v>79</v>
      </c>
      <c r="E23" s="14" t="s">
        <v>80</v>
      </c>
      <c r="F23" s="37">
        <v>21750</v>
      </c>
      <c r="G23" s="23">
        <v>19633942.5</v>
      </c>
      <c r="H23" s="23">
        <v>1.05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85</v>
      </c>
      <c r="E24" s="14" t="s">
        <v>86</v>
      </c>
      <c r="F24" s="37">
        <v>4229</v>
      </c>
      <c r="G24" s="23">
        <v>3205243.68</v>
      </c>
      <c r="H24" s="23">
        <v>0.17</v>
      </c>
      <c r="J24" s="31"/>
      <c r="K24" s="31"/>
    </row>
    <row r="25" spans="1:15" s="5" customFormat="1" ht="35.25" customHeight="1" x14ac:dyDescent="0.2">
      <c r="B25" s="11" t="s">
        <v>87</v>
      </c>
      <c r="C25" s="14" t="s">
        <v>88</v>
      </c>
      <c r="D25" s="14" t="s">
        <v>89</v>
      </c>
      <c r="E25" s="14" t="s">
        <v>90</v>
      </c>
      <c r="F25" s="37">
        <v>2000</v>
      </c>
      <c r="G25" s="23">
        <v>1811599.9</v>
      </c>
      <c r="H25" s="23">
        <v>0.1</v>
      </c>
      <c r="J25" s="31"/>
      <c r="K25" s="31"/>
    </row>
    <row r="26" spans="1:15" s="5" customFormat="1" ht="35.25" customHeight="1" x14ac:dyDescent="0.2">
      <c r="B26" s="11" t="s">
        <v>5</v>
      </c>
      <c r="C26" s="13"/>
      <c r="D26" s="13"/>
      <c r="E26" s="13"/>
      <c r="F26" s="38"/>
      <c r="G26" s="23">
        <f>SUM($G$20:$G$25)</f>
        <v>85179046.730000019</v>
      </c>
      <c r="H26" s="23">
        <f>(G26/$O$2) *100</f>
        <v>4.5339913264975982</v>
      </c>
      <c r="J26" s="31"/>
      <c r="K26" s="31"/>
    </row>
    <row r="27" spans="1:15" s="5" customFormat="1" ht="35.25" customHeight="1" x14ac:dyDescent="0.2">
      <c r="B27" s="12" t="s">
        <v>15</v>
      </c>
      <c r="C27" s="13"/>
      <c r="D27" s="13"/>
      <c r="E27" s="13"/>
      <c r="F27" s="38"/>
      <c r="G27" s="23"/>
      <c r="H27" s="28"/>
      <c r="J27" s="31"/>
      <c r="K27" s="31"/>
    </row>
    <row r="28" spans="1:15" s="5" customFormat="1" ht="35.25" customHeight="1" x14ac:dyDescent="0.2">
      <c r="B28" s="11" t="s">
        <v>5</v>
      </c>
      <c r="C28" s="13"/>
      <c r="D28" s="13"/>
      <c r="E28" s="13"/>
      <c r="F28" s="38"/>
      <c r="G28" s="23"/>
      <c r="H28" s="23">
        <f>(G28/$O$2) *100</f>
        <v>0</v>
      </c>
      <c r="J28" s="31"/>
      <c r="K28" s="31"/>
    </row>
    <row r="29" spans="1:15" s="5" customFormat="1" ht="35.25" customHeight="1" x14ac:dyDescent="0.2">
      <c r="B29" s="10" t="s">
        <v>16</v>
      </c>
      <c r="C29" s="13"/>
      <c r="D29" s="13"/>
      <c r="E29" s="13"/>
      <c r="F29" s="38"/>
      <c r="G29" s="23"/>
      <c r="H29" s="28"/>
      <c r="J29" s="31"/>
      <c r="K29" s="31"/>
    </row>
    <row r="30" spans="1:15" s="5" customFormat="1" ht="35.25" customHeight="1" x14ac:dyDescent="0.2">
      <c r="B30" s="11" t="s">
        <v>91</v>
      </c>
      <c r="C30" s="14" t="s">
        <v>92</v>
      </c>
      <c r="D30" s="14" t="s">
        <v>93</v>
      </c>
      <c r="E30" s="14" t="s">
        <v>94</v>
      </c>
      <c r="F30" s="37">
        <v>20000</v>
      </c>
      <c r="G30" s="23">
        <v>20017687.600000001</v>
      </c>
      <c r="H30" s="23">
        <v>1.07</v>
      </c>
      <c r="J30" s="31"/>
      <c r="K30" s="31"/>
    </row>
    <row r="31" spans="1:15" s="5" customFormat="1" ht="35.25" customHeight="1" x14ac:dyDescent="0.2">
      <c r="B31" s="11" t="s">
        <v>95</v>
      </c>
      <c r="C31" s="14" t="s">
        <v>96</v>
      </c>
      <c r="D31" s="14" t="s">
        <v>97</v>
      </c>
      <c r="E31" s="14" t="s">
        <v>98</v>
      </c>
      <c r="F31" s="37">
        <v>19000</v>
      </c>
      <c r="G31" s="23">
        <v>19498560</v>
      </c>
      <c r="H31" s="23">
        <v>1.04</v>
      </c>
      <c r="J31" s="31"/>
      <c r="K31" s="31"/>
    </row>
    <row r="32" spans="1:15" s="5" customFormat="1" ht="35.25" customHeight="1" x14ac:dyDescent="0.2">
      <c r="B32" s="11" t="s">
        <v>99</v>
      </c>
      <c r="C32" s="14" t="s">
        <v>100</v>
      </c>
      <c r="D32" s="14" t="s">
        <v>101</v>
      </c>
      <c r="E32" s="14" t="s">
        <v>102</v>
      </c>
      <c r="F32" s="37">
        <v>879</v>
      </c>
      <c r="G32" s="23">
        <v>771005.36</v>
      </c>
      <c r="H32" s="23">
        <v>0.04</v>
      </c>
      <c r="J32" s="31"/>
      <c r="K32" s="31"/>
    </row>
    <row r="33" spans="2:11" s="5" customFormat="1" ht="35.25" customHeight="1" x14ac:dyDescent="0.2">
      <c r="B33" s="11" t="s">
        <v>103</v>
      </c>
      <c r="C33" s="14" t="s">
        <v>104</v>
      </c>
      <c r="D33" s="14" t="s">
        <v>105</v>
      </c>
      <c r="E33" s="14" t="s">
        <v>106</v>
      </c>
      <c r="F33" s="37">
        <v>7850</v>
      </c>
      <c r="G33" s="23">
        <v>7983192.5</v>
      </c>
      <c r="H33" s="23">
        <v>0.42</v>
      </c>
      <c r="J33" s="31"/>
      <c r="K33" s="31"/>
    </row>
    <row r="34" spans="2:11" s="5" customFormat="1" ht="35.25" customHeight="1" x14ac:dyDescent="0.2">
      <c r="B34" s="11" t="s">
        <v>107</v>
      </c>
      <c r="C34" s="14" t="s">
        <v>108</v>
      </c>
      <c r="D34" s="14" t="s">
        <v>97</v>
      </c>
      <c r="E34" s="14" t="s">
        <v>98</v>
      </c>
      <c r="F34" s="37">
        <v>87000</v>
      </c>
      <c r="G34" s="23">
        <v>88717380</v>
      </c>
      <c r="H34" s="23">
        <v>4.72</v>
      </c>
      <c r="J34" s="31"/>
      <c r="K34" s="31"/>
    </row>
    <row r="35" spans="2:11" s="5" customFormat="1" ht="35.25" customHeight="1" x14ac:dyDescent="0.2">
      <c r="B35" s="11" t="s">
        <v>109</v>
      </c>
      <c r="C35" s="14" t="s">
        <v>110</v>
      </c>
      <c r="D35" s="14" t="s">
        <v>111</v>
      </c>
      <c r="E35" s="14" t="s">
        <v>112</v>
      </c>
      <c r="F35" s="37">
        <v>21000</v>
      </c>
      <c r="G35" s="23">
        <v>20062560</v>
      </c>
      <c r="H35" s="23">
        <v>1.07</v>
      </c>
      <c r="J35" s="31"/>
      <c r="K35" s="31"/>
    </row>
    <row r="36" spans="2:11" s="5" customFormat="1" ht="35.25" customHeight="1" x14ac:dyDescent="0.2">
      <c r="B36" s="11" t="s">
        <v>113</v>
      </c>
      <c r="C36" s="14" t="s">
        <v>114</v>
      </c>
      <c r="D36" s="14" t="s">
        <v>115</v>
      </c>
      <c r="E36" s="14" t="s">
        <v>116</v>
      </c>
      <c r="F36" s="37">
        <v>5670</v>
      </c>
      <c r="G36" s="23">
        <v>5591357.0999999996</v>
      </c>
      <c r="H36" s="23">
        <v>0.3</v>
      </c>
      <c r="J36" s="31"/>
      <c r="K36" s="31"/>
    </row>
    <row r="37" spans="2:11" s="5" customFormat="1" ht="35.25" customHeight="1" x14ac:dyDescent="0.2">
      <c r="B37" s="11" t="s">
        <v>117</v>
      </c>
      <c r="C37" s="14" t="s">
        <v>118</v>
      </c>
      <c r="D37" s="14" t="s">
        <v>115</v>
      </c>
      <c r="E37" s="14" t="s">
        <v>116</v>
      </c>
      <c r="F37" s="37">
        <v>19477</v>
      </c>
      <c r="G37" s="23">
        <v>18809912.75</v>
      </c>
      <c r="H37" s="23">
        <v>1</v>
      </c>
      <c r="J37" s="31"/>
      <c r="K37" s="31"/>
    </row>
    <row r="38" spans="2:11" s="5" customFormat="1" ht="35.25" customHeight="1" x14ac:dyDescent="0.2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549</v>
      </c>
      <c r="G38" s="23">
        <v>457031.52</v>
      </c>
      <c r="H38" s="23">
        <v>0.02</v>
      </c>
      <c r="J38" s="31"/>
      <c r="K38" s="31"/>
    </row>
    <row r="39" spans="2:11" s="5" customFormat="1" ht="35.25" customHeight="1" x14ac:dyDescent="0.2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51456</v>
      </c>
      <c r="G39" s="23">
        <v>51889259.520000003</v>
      </c>
      <c r="H39" s="23">
        <v>2.76</v>
      </c>
      <c r="J39" s="31"/>
      <c r="K39" s="31"/>
    </row>
    <row r="40" spans="2:11" s="5" customFormat="1" ht="35.25" customHeight="1" x14ac:dyDescent="0.2">
      <c r="B40" s="11" t="s">
        <v>127</v>
      </c>
      <c r="C40" s="14" t="s">
        <v>128</v>
      </c>
      <c r="D40" s="14" t="s">
        <v>129</v>
      </c>
      <c r="E40" s="14" t="s">
        <v>130</v>
      </c>
      <c r="F40" s="37">
        <v>43450</v>
      </c>
      <c r="G40" s="23">
        <v>44271639.5</v>
      </c>
      <c r="H40" s="23">
        <v>2.36</v>
      </c>
      <c r="J40" s="31"/>
      <c r="K40" s="31"/>
    </row>
    <row r="41" spans="2:11" s="5" customFormat="1" ht="35.25" customHeight="1" x14ac:dyDescent="0.2">
      <c r="B41" s="11" t="s">
        <v>131</v>
      </c>
      <c r="C41" s="14" t="s">
        <v>132</v>
      </c>
      <c r="D41" s="14" t="s">
        <v>133</v>
      </c>
      <c r="E41" s="14" t="s">
        <v>134</v>
      </c>
      <c r="F41" s="37">
        <v>887</v>
      </c>
      <c r="G41" s="23">
        <v>858536.17</v>
      </c>
      <c r="H41" s="23">
        <v>0.05</v>
      </c>
      <c r="J41" s="31"/>
      <c r="K41" s="31"/>
    </row>
    <row r="42" spans="2:11" s="5" customFormat="1" ht="35.25" customHeight="1" x14ac:dyDescent="0.2">
      <c r="B42" s="11" t="s">
        <v>135</v>
      </c>
      <c r="C42" s="14" t="s">
        <v>136</v>
      </c>
      <c r="D42" s="14" t="s">
        <v>137</v>
      </c>
      <c r="E42" s="14" t="s">
        <v>138</v>
      </c>
      <c r="F42" s="37">
        <v>9800</v>
      </c>
      <c r="G42" s="23">
        <v>9585380</v>
      </c>
      <c r="H42" s="23">
        <v>0.51</v>
      </c>
      <c r="J42" s="31"/>
      <c r="K42" s="31"/>
    </row>
    <row r="43" spans="2:11" s="5" customFormat="1" ht="35.25" customHeight="1" x14ac:dyDescent="0.2">
      <c r="B43" s="11" t="s">
        <v>139</v>
      </c>
      <c r="C43" s="14" t="s">
        <v>140</v>
      </c>
      <c r="D43" s="14" t="s">
        <v>141</v>
      </c>
      <c r="E43" s="14" t="s">
        <v>142</v>
      </c>
      <c r="F43" s="37">
        <v>35000</v>
      </c>
      <c r="G43" s="23">
        <v>33077100</v>
      </c>
      <c r="H43" s="23">
        <v>1.76</v>
      </c>
      <c r="J43" s="31"/>
      <c r="K43" s="31"/>
    </row>
    <row r="44" spans="2:11" s="5" customFormat="1" ht="35.25" customHeight="1" x14ac:dyDescent="0.2">
      <c r="B44" s="11" t="s">
        <v>143</v>
      </c>
      <c r="C44" s="14" t="s">
        <v>144</v>
      </c>
      <c r="D44" s="14" t="s">
        <v>145</v>
      </c>
      <c r="E44" s="14" t="s">
        <v>146</v>
      </c>
      <c r="F44" s="37">
        <v>16077</v>
      </c>
      <c r="G44" s="23">
        <v>15699512.039999999</v>
      </c>
      <c r="H44" s="23">
        <v>0.84</v>
      </c>
      <c r="J44" s="31"/>
      <c r="K44" s="31"/>
    </row>
    <row r="45" spans="2:11" s="5" customFormat="1" ht="35.25" customHeight="1" x14ac:dyDescent="0.2">
      <c r="B45" s="11" t="s">
        <v>147</v>
      </c>
      <c r="C45" s="14" t="s">
        <v>148</v>
      </c>
      <c r="D45" s="14" t="s">
        <v>141</v>
      </c>
      <c r="E45" s="14" t="s">
        <v>142</v>
      </c>
      <c r="F45" s="37">
        <v>67969</v>
      </c>
      <c r="G45" s="23">
        <v>59145944.109999999</v>
      </c>
      <c r="H45" s="23">
        <v>3.15</v>
      </c>
      <c r="J45" s="31"/>
      <c r="K45" s="31"/>
    </row>
    <row r="46" spans="2:11" s="5" customFormat="1" ht="35.25" customHeight="1" x14ac:dyDescent="0.2">
      <c r="B46" s="11" t="s">
        <v>149</v>
      </c>
      <c r="C46" s="14" t="s">
        <v>150</v>
      </c>
      <c r="D46" s="14" t="s">
        <v>151</v>
      </c>
      <c r="E46" s="14" t="s">
        <v>152</v>
      </c>
      <c r="F46" s="37">
        <v>500</v>
      </c>
      <c r="G46" s="23">
        <v>500000</v>
      </c>
      <c r="H46" s="23">
        <v>0.03</v>
      </c>
      <c r="J46" s="31"/>
      <c r="K46" s="31"/>
    </row>
    <row r="47" spans="2:11" s="5" customFormat="1" ht="35.25" customHeight="1" x14ac:dyDescent="0.2">
      <c r="B47" s="11" t="s">
        <v>153</v>
      </c>
      <c r="C47" s="14" t="s">
        <v>154</v>
      </c>
      <c r="D47" s="14" t="s">
        <v>155</v>
      </c>
      <c r="E47" s="14" t="s">
        <v>156</v>
      </c>
      <c r="F47" s="37">
        <v>20073</v>
      </c>
      <c r="G47" s="23">
        <v>19689605.699999999</v>
      </c>
      <c r="H47" s="23">
        <v>1.05</v>
      </c>
      <c r="J47" s="31"/>
      <c r="K47" s="31"/>
    </row>
    <row r="48" spans="2:11" s="5" customFormat="1" ht="35.25" customHeight="1" x14ac:dyDescent="0.2">
      <c r="B48" s="11" t="s">
        <v>157</v>
      </c>
      <c r="C48" s="14" t="s">
        <v>158</v>
      </c>
      <c r="D48" s="14" t="s">
        <v>159</v>
      </c>
      <c r="E48" s="14" t="s">
        <v>160</v>
      </c>
      <c r="F48" s="37">
        <v>39895</v>
      </c>
      <c r="G48" s="23">
        <v>38522612</v>
      </c>
      <c r="H48" s="23">
        <v>2.0499999999999998</v>
      </c>
      <c r="J48" s="31"/>
      <c r="K48" s="31"/>
    </row>
    <row r="49" spans="2:11" s="5" customFormat="1" ht="35.25" customHeight="1" x14ac:dyDescent="0.2">
      <c r="B49" s="11" t="s">
        <v>161</v>
      </c>
      <c r="C49" s="14" t="s">
        <v>162</v>
      </c>
      <c r="D49" s="14" t="s">
        <v>163</v>
      </c>
      <c r="E49" s="14" t="s">
        <v>164</v>
      </c>
      <c r="F49" s="37">
        <v>2300</v>
      </c>
      <c r="G49" s="23">
        <v>2349496</v>
      </c>
      <c r="H49" s="23">
        <v>0.13</v>
      </c>
      <c r="J49" s="31"/>
      <c r="K49" s="31"/>
    </row>
    <row r="50" spans="2:11" s="5" customFormat="1" ht="35.25" customHeight="1" x14ac:dyDescent="0.2">
      <c r="B50" s="11" t="s">
        <v>165</v>
      </c>
      <c r="C50" s="14" t="s">
        <v>166</v>
      </c>
      <c r="D50" s="14" t="s">
        <v>155</v>
      </c>
      <c r="E50" s="14" t="s">
        <v>156</v>
      </c>
      <c r="F50" s="37">
        <v>65000</v>
      </c>
      <c r="G50" s="23">
        <v>67189350</v>
      </c>
      <c r="H50" s="23">
        <v>3.58</v>
      </c>
      <c r="J50" s="31"/>
      <c r="K50" s="31"/>
    </row>
    <row r="51" spans="2:11" s="5" customFormat="1" ht="35.25" customHeight="1" x14ac:dyDescent="0.2">
      <c r="B51" s="11" t="s">
        <v>167</v>
      </c>
      <c r="C51" s="14" t="s">
        <v>168</v>
      </c>
      <c r="D51" s="14" t="s">
        <v>163</v>
      </c>
      <c r="E51" s="14" t="s">
        <v>164</v>
      </c>
      <c r="F51" s="37">
        <v>7600</v>
      </c>
      <c r="G51" s="23">
        <v>7649172</v>
      </c>
      <c r="H51" s="23">
        <v>0.41</v>
      </c>
      <c r="J51" s="31"/>
      <c r="K51" s="31"/>
    </row>
    <row r="52" spans="2:11" s="5" customFormat="1" ht="35.25" customHeight="1" x14ac:dyDescent="0.2">
      <c r="B52" s="11" t="s">
        <v>169</v>
      </c>
      <c r="C52" s="14" t="s">
        <v>170</v>
      </c>
      <c r="D52" s="14" t="s">
        <v>171</v>
      </c>
      <c r="E52" s="14" t="s">
        <v>172</v>
      </c>
      <c r="F52" s="37">
        <v>57</v>
      </c>
      <c r="G52" s="23">
        <v>51631.17</v>
      </c>
      <c r="H52" s="23">
        <v>0</v>
      </c>
      <c r="J52" s="31"/>
      <c r="K52" s="31"/>
    </row>
    <row r="53" spans="2:11" s="5" customFormat="1" ht="35.25" customHeight="1" x14ac:dyDescent="0.2">
      <c r="B53" s="11" t="s">
        <v>173</v>
      </c>
      <c r="C53" s="14" t="s">
        <v>174</v>
      </c>
      <c r="D53" s="14" t="s">
        <v>175</v>
      </c>
      <c r="E53" s="14" t="s">
        <v>176</v>
      </c>
      <c r="F53" s="37">
        <v>13377</v>
      </c>
      <c r="G53" s="23">
        <v>11811349.449999999</v>
      </c>
      <c r="H53" s="23">
        <v>0.63</v>
      </c>
      <c r="J53" s="31"/>
      <c r="K53" s="31"/>
    </row>
    <row r="54" spans="2:11" s="5" customFormat="1" ht="35.25" customHeight="1" x14ac:dyDescent="0.2">
      <c r="B54" s="11" t="s">
        <v>177</v>
      </c>
      <c r="C54" s="14" t="s">
        <v>178</v>
      </c>
      <c r="D54" s="14" t="s">
        <v>155</v>
      </c>
      <c r="E54" s="14" t="s">
        <v>156</v>
      </c>
      <c r="F54" s="37">
        <v>10000</v>
      </c>
      <c r="G54" s="23">
        <v>7560700</v>
      </c>
      <c r="H54" s="23">
        <v>0.4</v>
      </c>
      <c r="J54" s="31"/>
      <c r="K54" s="31"/>
    </row>
    <row r="55" spans="2:11" s="5" customFormat="1" ht="35.25" customHeight="1" x14ac:dyDescent="0.2">
      <c r="B55" s="11" t="s">
        <v>179</v>
      </c>
      <c r="C55" s="14" t="s">
        <v>180</v>
      </c>
      <c r="D55" s="14" t="s">
        <v>171</v>
      </c>
      <c r="E55" s="14" t="s">
        <v>172</v>
      </c>
      <c r="F55" s="37">
        <v>49100</v>
      </c>
      <c r="G55" s="23">
        <v>46761367</v>
      </c>
      <c r="H55" s="23">
        <v>2.4900000000000002</v>
      </c>
      <c r="J55" s="31"/>
      <c r="K55" s="31"/>
    </row>
    <row r="56" spans="2:11" s="5" customFormat="1" ht="35.25" customHeight="1" x14ac:dyDescent="0.2">
      <c r="B56" s="11" t="s">
        <v>181</v>
      </c>
      <c r="C56" s="14" t="s">
        <v>182</v>
      </c>
      <c r="D56" s="14" t="s">
        <v>171</v>
      </c>
      <c r="E56" s="14" t="s">
        <v>172</v>
      </c>
      <c r="F56" s="37">
        <v>6000</v>
      </c>
      <c r="G56" s="23">
        <v>5041831.5999999996</v>
      </c>
      <c r="H56" s="23">
        <v>0.27</v>
      </c>
      <c r="J56" s="31"/>
      <c r="K56" s="31"/>
    </row>
    <row r="57" spans="2:11" s="5" customFormat="1" ht="35.25" customHeight="1" x14ac:dyDescent="0.2">
      <c r="B57" s="11" t="s">
        <v>183</v>
      </c>
      <c r="C57" s="14" t="s">
        <v>184</v>
      </c>
      <c r="D57" s="14" t="s">
        <v>171</v>
      </c>
      <c r="E57" s="14" t="s">
        <v>172</v>
      </c>
      <c r="F57" s="37">
        <v>2732</v>
      </c>
      <c r="G57" s="23">
        <v>2306049.12</v>
      </c>
      <c r="H57" s="23">
        <v>0.12</v>
      </c>
      <c r="J57" s="31"/>
      <c r="K57" s="31"/>
    </row>
    <row r="58" spans="2:11" s="5" customFormat="1" ht="35.25" customHeight="1" x14ac:dyDescent="0.2">
      <c r="B58" s="11" t="s">
        <v>185</v>
      </c>
      <c r="C58" s="14" t="s">
        <v>186</v>
      </c>
      <c r="D58" s="14" t="s">
        <v>171</v>
      </c>
      <c r="E58" s="14" t="s">
        <v>172</v>
      </c>
      <c r="F58" s="37">
        <v>2556</v>
      </c>
      <c r="G58" s="23">
        <v>2155597.5</v>
      </c>
      <c r="H58" s="23">
        <v>0.11</v>
      </c>
      <c r="J58" s="31"/>
      <c r="K58" s="31"/>
    </row>
    <row r="59" spans="2:11" s="5" customFormat="1" ht="35.25" customHeight="1" x14ac:dyDescent="0.2">
      <c r="B59" s="11" t="s">
        <v>187</v>
      </c>
      <c r="C59" s="14" t="s">
        <v>188</v>
      </c>
      <c r="D59" s="14" t="s">
        <v>189</v>
      </c>
      <c r="E59" s="14" t="s">
        <v>190</v>
      </c>
      <c r="F59" s="37">
        <v>69400</v>
      </c>
      <c r="G59" s="23">
        <v>49518969.899999999</v>
      </c>
      <c r="H59" s="23">
        <v>2.64</v>
      </c>
      <c r="J59" s="31"/>
      <c r="K59" s="31"/>
    </row>
    <row r="60" spans="2:11" s="5" customFormat="1" ht="35.25" customHeight="1" x14ac:dyDescent="0.2">
      <c r="B60" s="11" t="s">
        <v>191</v>
      </c>
      <c r="C60" s="14" t="s">
        <v>192</v>
      </c>
      <c r="D60" s="14" t="s">
        <v>193</v>
      </c>
      <c r="E60" s="14" t="s">
        <v>194</v>
      </c>
      <c r="F60" s="37">
        <v>20000</v>
      </c>
      <c r="G60" s="23">
        <v>20534600</v>
      </c>
      <c r="H60" s="23">
        <v>1.0900000000000001</v>
      </c>
      <c r="J60" s="31"/>
      <c r="K60" s="31"/>
    </row>
    <row r="61" spans="2:11" s="5" customFormat="1" ht="35.25" customHeight="1" x14ac:dyDescent="0.2">
      <c r="B61" s="11" t="s">
        <v>195</v>
      </c>
      <c r="C61" s="14" t="s">
        <v>196</v>
      </c>
      <c r="D61" s="14" t="s">
        <v>197</v>
      </c>
      <c r="E61" s="14" t="s">
        <v>198</v>
      </c>
      <c r="F61" s="37">
        <v>113</v>
      </c>
      <c r="G61" s="23">
        <v>110882.9</v>
      </c>
      <c r="H61" s="23">
        <v>0.01</v>
      </c>
      <c r="J61" s="31"/>
      <c r="K61" s="31"/>
    </row>
    <row r="62" spans="2:11" s="5" customFormat="1" ht="35.25" customHeight="1" x14ac:dyDescent="0.2">
      <c r="B62" s="11" t="s">
        <v>199</v>
      </c>
      <c r="C62" s="14" t="s">
        <v>200</v>
      </c>
      <c r="D62" s="14" t="s">
        <v>197</v>
      </c>
      <c r="E62" s="14" t="s">
        <v>198</v>
      </c>
      <c r="F62" s="37">
        <v>10700</v>
      </c>
      <c r="G62" s="23">
        <v>10469736</v>
      </c>
      <c r="H62" s="23">
        <v>0.56000000000000005</v>
      </c>
      <c r="J62" s="31"/>
      <c r="K62" s="31"/>
    </row>
    <row r="63" spans="2:11" s="5" customFormat="1" ht="35.25" customHeight="1" x14ac:dyDescent="0.2">
      <c r="B63" s="11" t="s">
        <v>201</v>
      </c>
      <c r="C63" s="14" t="s">
        <v>202</v>
      </c>
      <c r="D63" s="14" t="s">
        <v>197</v>
      </c>
      <c r="E63" s="14" t="s">
        <v>198</v>
      </c>
      <c r="F63" s="37">
        <v>1423</v>
      </c>
      <c r="G63" s="23">
        <v>1334330.6100000001</v>
      </c>
      <c r="H63" s="23">
        <v>7.0000000000000007E-2</v>
      </c>
      <c r="J63" s="31"/>
      <c r="K63" s="31"/>
    </row>
    <row r="64" spans="2:11" s="5" customFormat="1" ht="35.25" customHeight="1" x14ac:dyDescent="0.2">
      <c r="B64" s="11" t="s">
        <v>5</v>
      </c>
      <c r="C64" s="13"/>
      <c r="D64" s="13"/>
      <c r="E64" s="13"/>
      <c r="F64" s="38"/>
      <c r="G64" s="23">
        <f>SUM($G$30:$G$63)</f>
        <v>689993339.12000012</v>
      </c>
      <c r="H64" s="23">
        <f>(G64/$O$2) *100</f>
        <v>36.727621815581642</v>
      </c>
      <c r="J64" s="31"/>
      <c r="K64" s="31"/>
    </row>
    <row r="65" spans="1:15" s="5" customFormat="1" ht="35.25" customHeight="1" x14ac:dyDescent="0.2">
      <c r="B65" s="12" t="s">
        <v>27</v>
      </c>
      <c r="C65" s="16"/>
      <c r="D65" s="13"/>
      <c r="E65" s="13"/>
      <c r="F65" s="38"/>
      <c r="G65" s="23"/>
      <c r="H65" s="28"/>
      <c r="J65" s="31"/>
      <c r="K65" s="31"/>
    </row>
    <row r="66" spans="1:15" s="5" customFormat="1" ht="35.25" customHeight="1" x14ac:dyDescent="0.2">
      <c r="B66" s="11" t="s">
        <v>5</v>
      </c>
      <c r="C66" s="13"/>
      <c r="D66" s="13"/>
      <c r="E66" s="13"/>
      <c r="F66" s="38"/>
      <c r="G66" s="23"/>
      <c r="H66" s="23">
        <f>(G66/$O$2) *100</f>
        <v>0</v>
      </c>
      <c r="J66" s="31"/>
      <c r="K66" s="31"/>
    </row>
    <row r="67" spans="1:15" s="5" customFormat="1" ht="35.25" customHeight="1" x14ac:dyDescent="0.2">
      <c r="B67" s="10" t="s">
        <v>9</v>
      </c>
      <c r="C67" s="13"/>
      <c r="D67" s="13"/>
      <c r="E67" s="13"/>
      <c r="F67" s="38"/>
      <c r="G67" s="23"/>
      <c r="H67" s="28"/>
      <c r="J67" s="31"/>
      <c r="K67" s="31"/>
    </row>
    <row r="68" spans="1:15" s="5" customFormat="1" ht="35.25" customHeight="1" x14ac:dyDescent="0.2">
      <c r="B68" s="11" t="s">
        <v>203</v>
      </c>
      <c r="C68" s="14" t="s">
        <v>204</v>
      </c>
      <c r="D68" s="14" t="s">
        <v>205</v>
      </c>
      <c r="E68" s="14" t="s">
        <v>206</v>
      </c>
      <c r="F68" s="37">
        <v>3762</v>
      </c>
      <c r="G68" s="23">
        <v>9428211.5399999991</v>
      </c>
      <c r="H68" s="23">
        <v>0.5</v>
      </c>
      <c r="J68" s="31"/>
      <c r="K68" s="31"/>
    </row>
    <row r="69" spans="1:15" s="7" customFormat="1" ht="35.25" customHeight="1" x14ac:dyDescent="0.2">
      <c r="A69" s="5"/>
      <c r="B69" s="11" t="s">
        <v>5</v>
      </c>
      <c r="C69" s="13"/>
      <c r="D69" s="13"/>
      <c r="E69" s="13"/>
      <c r="F69" s="38"/>
      <c r="G69" s="23">
        <f>SUM($G$68)</f>
        <v>9428211.5399999991</v>
      </c>
      <c r="H69" s="23">
        <f>(G69/$O$2) *100</f>
        <v>0.50185381250209438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0" t="s">
        <v>10</v>
      </c>
      <c r="C70" s="13"/>
      <c r="D70" s="13"/>
      <c r="E70" s="13"/>
      <c r="F70" s="38"/>
      <c r="G70" s="23"/>
      <c r="H70" s="23"/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5</v>
      </c>
      <c r="C71" s="13"/>
      <c r="D71" s="13"/>
      <c r="E71" s="13"/>
      <c r="F71" s="38"/>
      <c r="G71" s="23"/>
      <c r="H71" s="23">
        <f>(G71/$O$2) *100</f>
        <v>0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0" t="s">
        <v>28</v>
      </c>
      <c r="C72" s="13"/>
      <c r="D72" s="13"/>
      <c r="E72" s="13"/>
      <c r="F72" s="38"/>
      <c r="G72" s="23"/>
      <c r="H72" s="28"/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5</v>
      </c>
      <c r="C73" s="13"/>
      <c r="D73" s="13"/>
      <c r="E73" s="13"/>
      <c r="F73" s="38"/>
      <c r="G73" s="23"/>
      <c r="H73" s="23">
        <f>(G73/$O$2) *100</f>
        <v>0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0" t="s">
        <v>32</v>
      </c>
      <c r="C74" s="13"/>
      <c r="D74" s="13"/>
      <c r="E74" s="13"/>
      <c r="F74" s="38"/>
      <c r="G74" s="23"/>
      <c r="H74" s="28"/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5</v>
      </c>
      <c r="C75" s="13"/>
      <c r="D75" s="13"/>
      <c r="E75" s="13"/>
      <c r="F75" s="38"/>
      <c r="G75" s="23"/>
      <c r="H75" s="23">
        <f>(G75/$O$2) *100</f>
        <v>0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2" t="s">
        <v>29</v>
      </c>
      <c r="C76" s="13"/>
      <c r="D76" s="13"/>
      <c r="E76" s="13"/>
      <c r="F76" s="38"/>
      <c r="G76" s="23"/>
      <c r="H76" s="29"/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207</v>
      </c>
      <c r="C77" s="14"/>
      <c r="D77" s="14" t="s">
        <v>208</v>
      </c>
      <c r="E77" s="14" t="s">
        <v>190</v>
      </c>
      <c r="F77" s="37"/>
      <c r="G77" s="23">
        <v>9134186.6699999999</v>
      </c>
      <c r="H77" s="23">
        <v>0.49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209</v>
      </c>
      <c r="C78" s="14"/>
      <c r="D78" s="14" t="s">
        <v>189</v>
      </c>
      <c r="E78" s="14" t="s">
        <v>190</v>
      </c>
      <c r="F78" s="37"/>
      <c r="G78" s="23">
        <v>216759.12</v>
      </c>
      <c r="H78" s="23">
        <v>0.01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210</v>
      </c>
      <c r="C79" s="14"/>
      <c r="D79" s="14" t="s">
        <v>211</v>
      </c>
      <c r="E79" s="14" t="s">
        <v>212</v>
      </c>
      <c r="F79" s="37"/>
      <c r="G79" s="23">
        <v>1442991.68</v>
      </c>
      <c r="H79" s="23">
        <v>0.08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1" t="s">
        <v>5</v>
      </c>
      <c r="C80" s="13"/>
      <c r="D80" s="13"/>
      <c r="E80" s="13"/>
      <c r="F80" s="38"/>
      <c r="G80" s="23">
        <f>SUM($G$77:$G$79)</f>
        <v>10793937.469999999</v>
      </c>
      <c r="H80" s="23">
        <f>(G80/$O$2) *100</f>
        <v>0.57454997146030418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2" t="s">
        <v>30</v>
      </c>
      <c r="C81" s="13"/>
      <c r="D81" s="13"/>
      <c r="E81" s="13"/>
      <c r="F81" s="38"/>
      <c r="G81" s="23"/>
      <c r="H81" s="28"/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/>
      <c r="H82" s="23">
        <f>(G82/$O$2) *100</f>
        <v>0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11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25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213</v>
      </c>
      <c r="C86" s="14"/>
      <c r="D86" s="14" t="s">
        <v>214</v>
      </c>
      <c r="E86" s="14" t="s">
        <v>215</v>
      </c>
      <c r="F86" s="37"/>
      <c r="G86" s="23">
        <v>34643.99</v>
      </c>
      <c r="H86" s="23"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>
        <f>SUM($G$86)</f>
        <v>34643.99</v>
      </c>
      <c r="H87" s="23">
        <f>(G87/$O$2) *100</f>
        <v>1.8440632550534002E-3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17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18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26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22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0" t="s">
        <v>19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0" t="s">
        <v>31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5</v>
      </c>
      <c r="C99" s="13"/>
      <c r="D99" s="13"/>
      <c r="E99" s="13"/>
      <c r="F99" s="38"/>
      <c r="G99" s="23"/>
      <c r="H99" s="23">
        <f>(G99/$O$2) *100</f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0" t="s">
        <v>20</v>
      </c>
      <c r="C100" s="13"/>
      <c r="D100" s="13"/>
      <c r="E100" s="13"/>
      <c r="F100" s="38"/>
      <c r="G100" s="23"/>
      <c r="H100" s="28"/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5</v>
      </c>
      <c r="C101" s="13"/>
      <c r="D101" s="13"/>
      <c r="E101" s="13"/>
      <c r="F101" s="38"/>
      <c r="G101" s="23"/>
      <c r="H101" s="23">
        <f>(G101/$O$2) *100</f>
        <v>0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0" t="s">
        <v>34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7"/>
      <c r="B104" s="10" t="s">
        <v>23</v>
      </c>
      <c r="C104" s="15"/>
      <c r="D104" s="15"/>
      <c r="E104" s="15"/>
      <c r="F104" s="39"/>
      <c r="G104" s="24">
        <f>G103+G101+G99+G97+G95+G93+G91+G89+G87+G84+G82+G80+G75+G73+G71+G69+G66+G64+G28+G26+G18</f>
        <v>1878676878.6300001</v>
      </c>
      <c r="H104" s="24">
        <v>100</v>
      </c>
      <c r="I104" s="7"/>
      <c r="J104" s="33">
        <v>1878676878.6300001</v>
      </c>
      <c r="K104" s="17">
        <f>ROUND(G104,2)-ROUND(J104,2)</f>
        <v>0</v>
      </c>
      <c r="L104" s="7"/>
      <c r="M104" s="7"/>
      <c r="N104" s="7"/>
      <c r="O104" s="7"/>
    </row>
    <row r="105" spans="1:15" ht="35.25" customHeight="1" x14ac:dyDescent="0.2"/>
    <row r="106" spans="1:15" ht="35.25" customHeight="1" x14ac:dyDescent="0.2"/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2022-11-28T06:41:46Z</dcterms:modified>
</cp:coreProperties>
</file>