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"/>
    </mc:Choice>
  </mc:AlternateContent>
  <xr:revisionPtr revIDLastSave="0" documentId="8_{74A86F6A-3781-476B-ABCB-CCF828997B19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портфеля'!$A$7:$O$20</definedName>
    <definedName name="Report07">'Состав портфеля'!$A$22:$O$27</definedName>
    <definedName name="Report08">'Состав портфеля'!$A$29:$O$29</definedName>
    <definedName name="Report09">'Состав портфеля'!$A$31:$O$64</definedName>
    <definedName name="Report10">'Состав портфеля'!$A$66:$O$66</definedName>
    <definedName name="Report11">'Состав портфеля'!$A$68:$O$69</definedName>
    <definedName name="Report12">'Состав портфеля'!$A$71:$O$71</definedName>
    <definedName name="Report13">'Состав портфеля'!$A$73:$O$73</definedName>
    <definedName name="Report14">'Состав портфеля'!$A$75:$O$75</definedName>
    <definedName name="Report15">'Состав портфеля'!$A$77:$O$81</definedName>
    <definedName name="Report16">'Состав портфеля'!$A$83:$O$83</definedName>
    <definedName name="Report17">'Состав портфеля'!$A$85:$O$85</definedName>
    <definedName name="Report18">'Состав портфеля'!$A$87:$O$87</definedName>
    <definedName name="Report19">'Состав портфеля'!$A$89:$O$89</definedName>
    <definedName name="Report20">'Состав портфеля'!$A$91:$O$91</definedName>
    <definedName name="Report21">'Состав портфеля'!$A$93:$O$93</definedName>
    <definedName name="Report22">'Состав портфеля'!$A$95:$O$95</definedName>
    <definedName name="Report23">'Состав портфеля'!$A$97:$O$97</definedName>
    <definedName name="Report24">'Состав портфеля'!$A$99:$O$99</definedName>
    <definedName name="Report25">'Состав портфеля'!$A$101:$O$102</definedName>
    <definedName name="Report26">'Состав портфеля'!$A$104:$O$104</definedName>
    <definedName name="Report27">'Состав портфеля'!$A$105:$K$105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2" i="12" l="1"/>
  <c r="G105" i="12" s="1"/>
  <c r="K105" i="12" s="1"/>
  <c r="G81" i="12"/>
  <c r="G69" i="12"/>
  <c r="G64" i="12"/>
  <c r="G27" i="12"/>
  <c r="G20" i="12"/>
  <c r="B5" i="9"/>
  <c r="B3" i="12" l="1"/>
  <c r="O1" i="12" l="1"/>
  <c r="O2" i="12" l="1"/>
  <c r="H104" i="12" s="1"/>
  <c r="H99" i="12" l="1"/>
  <c r="H102" i="12"/>
  <c r="H95" i="12"/>
  <c r="H97" i="12"/>
  <c r="H91" i="12"/>
  <c r="H93" i="12"/>
  <c r="H87" i="12"/>
  <c r="H89" i="12"/>
  <c r="H83" i="12"/>
  <c r="H85" i="12"/>
  <c r="H75" i="12"/>
  <c r="H81" i="12"/>
  <c r="H71" i="12"/>
  <c r="H73" i="12"/>
  <c r="H66" i="12"/>
  <c r="H69" i="12"/>
  <c r="H29" i="12"/>
  <c r="H64" i="12"/>
  <c r="H20" i="12"/>
  <c r="H27" i="12"/>
  <c r="B2" i="12"/>
</calcChain>
</file>

<file path=xl/sharedStrings.xml><?xml version="1.0" encoding="utf-8"?>
<sst xmlns="http://schemas.openxmlformats.org/spreadsheetml/2006/main" count="290" uniqueCount="205">
  <si>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</si>
  <si>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</si>
  <si>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</si>
  <si>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</si>
  <si>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</si>
  <si>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</si>
  <si>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</si>
  <si>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</si>
  <si>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</si>
  <si>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</si>
  <si>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</si>
  <si>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</si>
  <si>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</si>
  <si>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</si>
  <si>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</si>
  <si>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</si>
  <si>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</si>
  <si>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</si>
  <si>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</si>
  <si>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</si>
  <si>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</si>
  <si>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</si>
  <si>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</si>
  <si>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</si>
  <si>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</si>
  <si>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</si>
  <si>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</si>
  <si>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</si>
  <si>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</si>
  <si>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</si>
  <si>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</si>
  <si>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</si>
  <si>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</si>
  <si>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</si>
  <si>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</si>
  <si>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</si>
  <si>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</si>
  <si>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</si>
  <si>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</si>
  <si>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</si>
  <si>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</si>
  <si>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</si>
  <si>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</si>
  <si>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30.12.2021</t>
  </si>
  <si>
    <t>Report28</t>
  </si>
  <si>
    <t>Акционерное общество "Негосударственный пенсионный фонд "Авиаполис"</t>
  </si>
  <si>
    <t>Report29</t>
  </si>
  <si>
    <t>25084RMFS</t>
  </si>
  <si>
    <t>RU000A101FA1</t>
  </si>
  <si>
    <t>Министерство финансов Российской Федерации</t>
  </si>
  <si>
    <t>1037739085636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</si>
  <si>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</si>
  <si>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</si>
  <si>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</si>
  <si>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</si>
  <si>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</si>
  <si>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</si>
  <si>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</si>
  <si>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</si>
  <si>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</si>
  <si>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</si>
  <si>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</si>
  <si>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</si>
  <si>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</si>
  <si>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</si>
  <si>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</si>
  <si>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</si>
  <si>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</si>
  <si>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</si>
  <si>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</si>
  <si>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</si>
  <si>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</si>
  <si>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</si>
  <si>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</si>
  <si>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</si>
  <si>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</si>
  <si>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</si>
  <si>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</si>
  <si>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</si>
  <si>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</si>
  <si>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</si>
  <si>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</si>
  <si>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</si>
  <si>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</si>
  <si>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</si>
  <si>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</si>
  <si>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</si>
  <si>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</si>
  <si>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</si>
  <si>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</si>
  <si>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</si>
  <si>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</si>
  <si>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</si>
  <si>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</si>
  <si>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</si>
  <si>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</si>
  <si>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</si>
  <si>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</si>
  <si>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</si>
  <si>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4B02-01-60525-P-002P</t>
  </si>
  <si>
    <t>RU000A101HJ8</t>
  </si>
  <si>
    <t>Публичное акционерное общество "Магнит"</t>
  </si>
  <si>
    <t>1032304945947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</si>
  <si>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</si>
  <si>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</si>
  <si>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</si>
  <si>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</si>
  <si>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</si>
  <si>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</si>
  <si>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</si>
  <si>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</si>
  <si>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</si>
  <si>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</si>
  <si>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</si>
  <si>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</si>
  <si>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4B02-02-60525-P-002P</t>
  </si>
  <si>
    <t>RU000A101MC3</t>
  </si>
  <si>
    <t>4B02-03-00822-J-001P</t>
  </si>
  <si>
    <t>RU000A0ZYC98</t>
  </si>
  <si>
    <t>Публичное акционерное общество "МегаФон"</t>
  </si>
  <si>
    <t>1027809169585</t>
  </si>
  <si>
    <t>4B02-03-00963-B-001P</t>
  </si>
  <si>
    <t>RU000A101MB5</t>
  </si>
  <si>
    <t>Публичное акционерное общество "Совкомбанк"</t>
  </si>
  <si>
    <t>1144400000425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</si>
  <si>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</si>
  <si>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</si>
  <si>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</si>
  <si>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</si>
  <si>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4B02-03-60525-P-002P</t>
  </si>
  <si>
    <t>RU000A101PJ1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</si>
  <si>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</si>
  <si>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</si>
  <si>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</si>
  <si>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</si>
  <si>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4B02-04-31153-H-001P</t>
  </si>
  <si>
    <t>RU000A100LS3</t>
  </si>
  <si>
    <t>4B02-04-36420-R-001P</t>
  </si>
  <si>
    <t>RU000A101R33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</si>
  <si>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</si>
  <si>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</si>
  <si>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</si>
  <si>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</si>
  <si>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</si>
  <si>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</si>
  <si>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Общество с ограниченной ответственностью "ИКС 5 ФИНАНС"</t>
  </si>
  <si>
    <t>1067761792053</t>
  </si>
  <si>
    <t>4B02-05-60525-P-003P</t>
  </si>
  <si>
    <t>RU000A1018X4</t>
  </si>
  <si>
    <t>4B02-06-00146-A-001P</t>
  </si>
  <si>
    <t>RU000A0ZYXV9</t>
  </si>
  <si>
    <t>4B02-07-00122-A</t>
  </si>
  <si>
    <t>RU000A0JUFV8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</si>
  <si>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</si>
  <si>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</si>
  <si>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</si>
  <si>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</si>
  <si>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</si>
  <si>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</si>
  <si>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4B02-07-36241-R-001P</t>
  </si>
  <si>
    <t>RU000A1010X1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</si>
  <si>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</si>
  <si>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</si>
  <si>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</si>
  <si>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</si>
  <si>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4B02-11-36241-R-001P</t>
  </si>
  <si>
    <t>RU000A101QA8</t>
  </si>
  <si>
    <t>4B02-13-32432-H-001P</t>
  </si>
  <si>
    <t>RU000A1003A4</t>
  </si>
  <si>
    <t>4B020301326B002P</t>
  </si>
  <si>
    <t>RU000A0ZZZ66</t>
  </si>
  <si>
    <t>АКЦИОНЕРНОЕ ОБЩЕСТВО "АЛЬФА-БАНК"</t>
  </si>
  <si>
    <t>1027700067328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</si>
  <si>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</si>
  <si>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</si>
  <si>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</si>
  <si>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</si>
  <si>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</si>
  <si>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</si>
  <si>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4B021501326B</t>
  </si>
  <si>
    <t>RU000A0JV0U1</t>
  </si>
  <si>
    <t>4B022001326B</t>
  </si>
  <si>
    <t>RU000A0JXRV7</t>
  </si>
  <si>
    <t>4B023401000B001P</t>
  </si>
  <si>
    <t>RU000A102PB6</t>
  </si>
  <si>
    <t>Банк ВТБ (публичное акционерное общество)</t>
  </si>
  <si>
    <t>1027739609391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</si>
  <si>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</si>
  <si>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</si>
  <si>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</si>
  <si>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</si>
  <si>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</si>
  <si>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</si>
  <si>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</si>
  <si>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</si>
  <si>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</si>
  <si>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</si>
  <si>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</si>
  <si>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</si>
  <si>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</si>
  <si>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</si>
  <si>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</si>
  <si>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</si>
  <si>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</si>
  <si>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ПАО Сбербанк, 01869855 (Подтв. №9038/1869/000360 от 27.12.2021),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</si>
</sst>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44560</v>
      </c>
      <c r="G6" s="3">
        <v>44560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1199960010.9400001</v>
      </c>
      <c r="C7">
        <v>85400444.510000005</v>
      </c>
      <c r="D7">
        <v>620857043.01999998</v>
      </c>
      <c r="F7">
        <v>9428211.5399999991</v>
      </c>
      <c r="H7">
        <v>122450650.2</v>
      </c>
      <c r="I7">
        <v>0</v>
      </c>
      <c r="M7">
        <v>77878.36</v>
      </c>
      <c r="N7">
        <v>335</v>
      </c>
    </row>
    <row r="8" spans="1:14" x14ac:dyDescent="0.25">
      <c r="A8" t="s">
        <v>41</v>
      </c>
      <c r="B8">
        <v>2038174238.5699999</v>
      </c>
    </row>
    <row r="9" spans="1:14" x14ac:dyDescent="0.25">
      <c r="A9" t="s">
        <v>42</v>
      </c>
      <c r="B9" s="2" t="s">
        <v>43</v>
      </c>
      <c r="C9">
        <v>2038174238.5699999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2038174238.5699999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44560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30.12.2021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2038174238.5699999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177970</v>
      </c>
      <c r="G7" s="23">
        <v>172693189.5</v>
      </c>
      <c r="H7" s="23">
        <v>8.4700000000000006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432269</v>
      </c>
      <c r="G8" s="23">
        <v>446836465.30000001</v>
      </c>
      <c r="H8" s="23">
        <v>21.92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29099</v>
      </c>
      <c r="G9" s="23">
        <v>29684471.879999999</v>
      </c>
      <c r="H9" s="23">
        <v>1.46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</v>
      </c>
      <c r="G10" s="23">
        <v>8744.85</v>
      </c>
      <c r="H10" s="23">
        <v>0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169768</v>
      </c>
      <c r="G11" s="23">
        <v>171389284.40000001</v>
      </c>
      <c r="H11" s="23">
        <v>8.41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72020</v>
      </c>
      <c r="G12" s="23">
        <v>72330406.200000003</v>
      </c>
      <c r="H12" s="23">
        <v>3.55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108366</v>
      </c>
      <c r="G13" s="23">
        <v>108399593.45999999</v>
      </c>
      <c r="H13" s="23">
        <v>5.32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30444</v>
      </c>
      <c r="G14" s="23">
        <v>30154782</v>
      </c>
      <c r="H14" s="23">
        <v>1.48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26930</v>
      </c>
      <c r="G15" s="23">
        <v>26657199.100000001</v>
      </c>
      <c r="H15" s="23">
        <v>1.31</v>
      </c>
      <c r="J15" s="31"/>
      <c r="K15" s="31"/>
    </row>
    <row r="16" spans="1:15" s="5" customFormat="1" ht="35.25" customHeight="1" x14ac:dyDescent="0.25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26321</v>
      </c>
      <c r="G16" s="23">
        <v>26456553.149999999</v>
      </c>
      <c r="H16" s="23">
        <v>1.3</v>
      </c>
      <c r="J16" s="31"/>
      <c r="K16" s="31"/>
    </row>
    <row r="17" spans="1:15" s="5" customFormat="1" ht="35.25" customHeight="1" x14ac:dyDescent="0.25">
      <c r="B17" s="11" t="s">
        <v>69</v>
      </c>
      <c r="C17" s="14" t="s">
        <v>70</v>
      </c>
      <c r="D17" s="14" t="s">
        <v>49</v>
      </c>
      <c r="E17" s="14" t="s">
        <v>50</v>
      </c>
      <c r="F17" s="37">
        <v>58297</v>
      </c>
      <c r="G17" s="23">
        <v>59249572.979999997</v>
      </c>
      <c r="H17" s="23">
        <v>2.91</v>
      </c>
      <c r="J17" s="31"/>
      <c r="K17" s="31"/>
    </row>
    <row r="18" spans="1:15" s="5" customFormat="1" ht="35.25" customHeight="1" x14ac:dyDescent="0.25">
      <c r="B18" s="11" t="s">
        <v>71</v>
      </c>
      <c r="C18" s="14" t="s">
        <v>72</v>
      </c>
      <c r="D18" s="14" t="s">
        <v>49</v>
      </c>
      <c r="E18" s="14" t="s">
        <v>50</v>
      </c>
      <c r="F18" s="37">
        <v>8567</v>
      </c>
      <c r="G18" s="23">
        <v>8351796.96</v>
      </c>
      <c r="H18" s="23">
        <v>0.41</v>
      </c>
      <c r="J18" s="31"/>
      <c r="K18" s="31"/>
    </row>
    <row r="19" spans="1:15" s="5" customFormat="1" ht="35.25" customHeight="1" x14ac:dyDescent="0.25">
      <c r="B19" s="11" t="s">
        <v>73</v>
      </c>
      <c r="C19" s="14" t="s">
        <v>74</v>
      </c>
      <c r="D19" s="14" t="s">
        <v>49</v>
      </c>
      <c r="E19" s="14" t="s">
        <v>50</v>
      </c>
      <c r="F19" s="37">
        <v>46148</v>
      </c>
      <c r="G19" s="23">
        <v>47747951.159999996</v>
      </c>
      <c r="H19" s="23">
        <v>2.34</v>
      </c>
      <c r="J19" s="31"/>
      <c r="K19" s="31"/>
    </row>
    <row r="20" spans="1:15" s="5" customFormat="1" ht="35.25" customHeight="1" x14ac:dyDescent="0.25">
      <c r="B20" s="11" t="s">
        <v>5</v>
      </c>
      <c r="C20" s="13"/>
      <c r="D20" s="13"/>
      <c r="E20" s="13"/>
      <c r="F20" s="38"/>
      <c r="G20" s="23">
        <f>SUM($G$7:$G$19)</f>
        <v>1199960010.9400003</v>
      </c>
      <c r="H20" s="23">
        <f>(G20/$O$2) *100</f>
        <v>58.874260513757761</v>
      </c>
      <c r="J20" s="31"/>
      <c r="K20" s="31"/>
    </row>
    <row r="21" spans="1:15" s="5" customFormat="1" ht="35.25" customHeight="1" x14ac:dyDescent="0.25">
      <c r="A21" s="7"/>
      <c r="B21" s="10" t="s">
        <v>8</v>
      </c>
      <c r="C21" s="15"/>
      <c r="D21" s="15"/>
      <c r="E21" s="15"/>
      <c r="F21" s="39"/>
      <c r="G21" s="24"/>
      <c r="H21" s="27"/>
      <c r="I21" s="7"/>
      <c r="J21" s="32"/>
      <c r="K21" s="32"/>
      <c r="L21" s="7"/>
      <c r="M21" s="7"/>
      <c r="N21" s="7"/>
      <c r="O21" s="7"/>
    </row>
    <row r="22" spans="1:15" s="5" customFormat="1" ht="35.25" customHeight="1" x14ac:dyDescent="0.25">
      <c r="B22" s="11" t="s">
        <v>75</v>
      </c>
      <c r="C22" s="14" t="s">
        <v>76</v>
      </c>
      <c r="D22" s="14" t="s">
        <v>77</v>
      </c>
      <c r="E22" s="14" t="s">
        <v>78</v>
      </c>
      <c r="F22" s="37">
        <v>10560</v>
      </c>
      <c r="G22" s="23">
        <v>10132108.800000001</v>
      </c>
      <c r="H22" s="23">
        <v>0.5</v>
      </c>
      <c r="J22" s="31"/>
      <c r="K22" s="31"/>
    </row>
    <row r="23" spans="1:15" s="5" customFormat="1" ht="35.25" customHeight="1" x14ac:dyDescent="0.25">
      <c r="B23" s="11" t="s">
        <v>79</v>
      </c>
      <c r="C23" s="14" t="s">
        <v>80</v>
      </c>
      <c r="D23" s="14" t="s">
        <v>77</v>
      </c>
      <c r="E23" s="14" t="s">
        <v>78</v>
      </c>
      <c r="F23" s="37">
        <v>35000</v>
      </c>
      <c r="G23" s="23">
        <v>33360250</v>
      </c>
      <c r="H23" s="23">
        <v>1.64</v>
      </c>
      <c r="J23" s="31"/>
      <c r="K23" s="31"/>
    </row>
    <row r="24" spans="1:15" s="5" customFormat="1" ht="35.25" customHeight="1" x14ac:dyDescent="0.25">
      <c r="B24" s="11" t="s">
        <v>81</v>
      </c>
      <c r="C24" s="14" t="s">
        <v>82</v>
      </c>
      <c r="D24" s="14" t="s">
        <v>83</v>
      </c>
      <c r="E24" s="14" t="s">
        <v>84</v>
      </c>
      <c r="F24" s="37">
        <v>18800</v>
      </c>
      <c r="G24" s="23">
        <v>18427572</v>
      </c>
      <c r="H24" s="23">
        <v>0.9</v>
      </c>
      <c r="J24" s="31"/>
      <c r="K24" s="31"/>
    </row>
    <row r="25" spans="1:15" s="5" customFormat="1" ht="35.25" customHeight="1" x14ac:dyDescent="0.25">
      <c r="B25" s="11" t="s">
        <v>85</v>
      </c>
      <c r="C25" s="14" t="s">
        <v>86</v>
      </c>
      <c r="D25" s="14" t="s">
        <v>83</v>
      </c>
      <c r="E25" s="14" t="s">
        <v>84</v>
      </c>
      <c r="F25" s="37">
        <v>21750</v>
      </c>
      <c r="G25" s="23">
        <v>20239027.5</v>
      </c>
      <c r="H25" s="23">
        <v>0.99</v>
      </c>
      <c r="J25" s="31"/>
      <c r="K25" s="31"/>
    </row>
    <row r="26" spans="1:15" s="5" customFormat="1" ht="35.25" customHeight="1" x14ac:dyDescent="0.25">
      <c r="B26" s="11" t="s">
        <v>87</v>
      </c>
      <c r="C26" s="14" t="s">
        <v>88</v>
      </c>
      <c r="D26" s="14" t="s">
        <v>89</v>
      </c>
      <c r="E26" s="14" t="s">
        <v>90</v>
      </c>
      <c r="F26" s="37">
        <v>4229</v>
      </c>
      <c r="G26" s="23">
        <v>3241486.21</v>
      </c>
      <c r="H26" s="23">
        <v>0.16</v>
      </c>
      <c r="J26" s="31"/>
      <c r="K26" s="31"/>
    </row>
    <row r="27" spans="1:15" s="5" customFormat="1" ht="35.25" customHeight="1" x14ac:dyDescent="0.25">
      <c r="B27" s="11" t="s">
        <v>5</v>
      </c>
      <c r="C27" s="13"/>
      <c r="D27" s="13"/>
      <c r="E27" s="13"/>
      <c r="F27" s="38"/>
      <c r="G27" s="23">
        <f>SUM($G$22:$G$26)</f>
        <v>85400444.50999999</v>
      </c>
      <c r="H27" s="23">
        <f>(G27/$O$2) *100</f>
        <v>4.190046311738179</v>
      </c>
      <c r="J27" s="31"/>
      <c r="K27" s="31"/>
    </row>
    <row r="28" spans="1:15" s="5" customFormat="1" ht="35.25" customHeight="1" x14ac:dyDescent="0.25">
      <c r="B28" s="12" t="s">
        <v>15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5">
      <c r="B29" s="11" t="s">
        <v>5</v>
      </c>
      <c r="C29" s="13"/>
      <c r="D29" s="13"/>
      <c r="E29" s="13"/>
      <c r="F29" s="38"/>
      <c r="G29" s="23"/>
      <c r="H29" s="23">
        <f>(G29/$O$2) *100</f>
        <v>0</v>
      </c>
      <c r="J29" s="31"/>
      <c r="K29" s="31"/>
    </row>
    <row r="30" spans="1:15" s="5" customFormat="1" ht="35.25" customHeight="1" x14ac:dyDescent="0.25">
      <c r="B30" s="10" t="s">
        <v>16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5">
      <c r="B31" s="11" t="s">
        <v>91</v>
      </c>
      <c r="C31" s="14" t="s">
        <v>92</v>
      </c>
      <c r="D31" s="14" t="s">
        <v>93</v>
      </c>
      <c r="E31" s="14" t="s">
        <v>94</v>
      </c>
      <c r="F31" s="37">
        <v>33441</v>
      </c>
      <c r="G31" s="23">
        <v>32389949.370000001</v>
      </c>
      <c r="H31" s="23">
        <v>1.59</v>
      </c>
      <c r="J31" s="31"/>
      <c r="K31" s="31"/>
    </row>
    <row r="32" spans="1:15" s="5" customFormat="1" ht="35.25" customHeight="1" x14ac:dyDescent="0.25">
      <c r="B32" s="11" t="s">
        <v>95</v>
      </c>
      <c r="C32" s="14" t="s">
        <v>96</v>
      </c>
      <c r="D32" s="14" t="s">
        <v>97</v>
      </c>
      <c r="E32" s="14" t="s">
        <v>98</v>
      </c>
      <c r="F32" s="37">
        <v>32000</v>
      </c>
      <c r="G32" s="23">
        <v>31610558.719999999</v>
      </c>
      <c r="H32" s="23">
        <v>1.55</v>
      </c>
      <c r="J32" s="31"/>
      <c r="K32" s="31"/>
    </row>
    <row r="33" spans="2:11" s="5" customFormat="1" ht="35.25" customHeight="1" x14ac:dyDescent="0.25">
      <c r="B33" s="11" t="s">
        <v>99</v>
      </c>
      <c r="C33" s="14" t="s">
        <v>100</v>
      </c>
      <c r="D33" s="14" t="s">
        <v>101</v>
      </c>
      <c r="E33" s="14" t="s">
        <v>102</v>
      </c>
      <c r="F33" s="37">
        <v>10000</v>
      </c>
      <c r="G33" s="23">
        <v>9907100</v>
      </c>
      <c r="H33" s="23">
        <v>0.49</v>
      </c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21000</v>
      </c>
      <c r="G34" s="23">
        <v>21238560</v>
      </c>
      <c r="H34" s="23">
        <v>1.04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41000</v>
      </c>
      <c r="G35" s="23">
        <v>42291500</v>
      </c>
      <c r="H35" s="23">
        <v>2.0699999999999998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28775</v>
      </c>
      <c r="G36" s="23">
        <v>29409776.5</v>
      </c>
      <c r="H36" s="23">
        <v>1.44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101</v>
      </c>
      <c r="E37" s="14" t="s">
        <v>102</v>
      </c>
      <c r="F37" s="37">
        <v>5670</v>
      </c>
      <c r="G37" s="23">
        <v>5587501.5</v>
      </c>
      <c r="H37" s="23">
        <v>0.27</v>
      </c>
      <c r="J37" s="31"/>
      <c r="K37" s="31"/>
    </row>
    <row r="38" spans="2:11" s="5" customFormat="1" ht="35.25" customHeight="1" x14ac:dyDescent="0.25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5890</v>
      </c>
      <c r="G38" s="23">
        <v>5996078.9000000004</v>
      </c>
      <c r="H38" s="23">
        <v>0.28999999999999998</v>
      </c>
      <c r="J38" s="31"/>
      <c r="K38" s="31"/>
    </row>
    <row r="39" spans="2:11" s="5" customFormat="1" ht="35.25" customHeight="1" x14ac:dyDescent="0.25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947</v>
      </c>
      <c r="G39" s="23">
        <v>933713.59</v>
      </c>
      <c r="H39" s="23">
        <v>0.05</v>
      </c>
      <c r="J39" s="31"/>
      <c r="K39" s="31"/>
    </row>
    <row r="40" spans="2:11" s="5" customFormat="1" ht="35.25" customHeight="1" x14ac:dyDescent="0.25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45178</v>
      </c>
      <c r="G40" s="23">
        <v>46136225.380000003</v>
      </c>
      <c r="H40" s="23">
        <v>2.2599999999999998</v>
      </c>
      <c r="J40" s="31"/>
      <c r="K40" s="31"/>
    </row>
    <row r="41" spans="2:11" s="5" customFormat="1" ht="35.25" customHeight="1" x14ac:dyDescent="0.25">
      <c r="B41" s="11" t="s">
        <v>129</v>
      </c>
      <c r="C41" s="14" t="s">
        <v>130</v>
      </c>
      <c r="D41" s="14" t="s">
        <v>101</v>
      </c>
      <c r="E41" s="14" t="s">
        <v>102</v>
      </c>
      <c r="F41" s="37">
        <v>19477</v>
      </c>
      <c r="G41" s="23">
        <v>18873797.309999999</v>
      </c>
      <c r="H41" s="23">
        <v>0.93</v>
      </c>
      <c r="J41" s="31"/>
      <c r="K41" s="31"/>
    </row>
    <row r="42" spans="2:11" s="5" customFormat="1" ht="35.25" customHeight="1" x14ac:dyDescent="0.25">
      <c r="B42" s="11" t="s">
        <v>131</v>
      </c>
      <c r="C42" s="14" t="s">
        <v>132</v>
      </c>
      <c r="D42" s="14" t="s">
        <v>133</v>
      </c>
      <c r="E42" s="14" t="s">
        <v>134</v>
      </c>
      <c r="F42" s="37">
        <v>51456</v>
      </c>
      <c r="G42" s="23">
        <v>52121326.079999998</v>
      </c>
      <c r="H42" s="23">
        <v>2.56</v>
      </c>
      <c r="J42" s="31"/>
      <c r="K42" s="31"/>
    </row>
    <row r="43" spans="2:11" s="5" customFormat="1" ht="35.25" customHeight="1" x14ac:dyDescent="0.25">
      <c r="B43" s="11" t="s">
        <v>135</v>
      </c>
      <c r="C43" s="14" t="s">
        <v>136</v>
      </c>
      <c r="D43" s="14" t="s">
        <v>127</v>
      </c>
      <c r="E43" s="14" t="s">
        <v>128</v>
      </c>
      <c r="F43" s="37">
        <v>10185</v>
      </c>
      <c r="G43" s="23">
        <v>10451745.15</v>
      </c>
      <c r="H43" s="23">
        <v>0.51</v>
      </c>
      <c r="J43" s="31"/>
      <c r="K43" s="31"/>
    </row>
    <row r="44" spans="2:11" s="5" customFormat="1" ht="35.25" customHeight="1" x14ac:dyDescent="0.25">
      <c r="B44" s="11" t="s">
        <v>137</v>
      </c>
      <c r="C44" s="14" t="s">
        <v>138</v>
      </c>
      <c r="D44" s="14" t="s">
        <v>113</v>
      </c>
      <c r="E44" s="14" t="s">
        <v>114</v>
      </c>
      <c r="F44" s="37">
        <v>887</v>
      </c>
      <c r="G44" s="23">
        <v>861906.77</v>
      </c>
      <c r="H44" s="23">
        <v>0.04</v>
      </c>
      <c r="J44" s="31"/>
      <c r="K44" s="31"/>
    </row>
    <row r="45" spans="2:11" s="5" customFormat="1" ht="35.25" customHeight="1" x14ac:dyDescent="0.25">
      <c r="B45" s="11" t="s">
        <v>139</v>
      </c>
      <c r="C45" s="14" t="s">
        <v>140</v>
      </c>
      <c r="D45" s="14" t="s">
        <v>141</v>
      </c>
      <c r="E45" s="14" t="s">
        <v>142</v>
      </c>
      <c r="F45" s="37">
        <v>35000</v>
      </c>
      <c r="G45" s="23">
        <v>31850350</v>
      </c>
      <c r="H45" s="23">
        <v>1.56</v>
      </c>
      <c r="J45" s="31"/>
      <c r="K45" s="31"/>
    </row>
    <row r="46" spans="2:11" s="5" customFormat="1" ht="35.25" customHeight="1" x14ac:dyDescent="0.25">
      <c r="B46" s="11" t="s">
        <v>143</v>
      </c>
      <c r="C46" s="14" t="s">
        <v>144</v>
      </c>
      <c r="D46" s="14" t="s">
        <v>145</v>
      </c>
      <c r="E46" s="14" t="s">
        <v>146</v>
      </c>
      <c r="F46" s="37">
        <v>5480</v>
      </c>
      <c r="G46" s="23">
        <v>5589983.5999999996</v>
      </c>
      <c r="H46" s="23">
        <v>0.27</v>
      </c>
      <c r="J46" s="31"/>
      <c r="K46" s="31"/>
    </row>
    <row r="47" spans="2:11" s="5" customFormat="1" ht="35.25" customHeight="1" x14ac:dyDescent="0.25">
      <c r="B47" s="11" t="s">
        <v>147</v>
      </c>
      <c r="C47" s="14" t="s">
        <v>148</v>
      </c>
      <c r="D47" s="14" t="s">
        <v>101</v>
      </c>
      <c r="E47" s="14" t="s">
        <v>102</v>
      </c>
      <c r="F47" s="37">
        <v>4946</v>
      </c>
      <c r="G47" s="23">
        <v>4857812.82</v>
      </c>
      <c r="H47" s="23">
        <v>0.24</v>
      </c>
      <c r="J47" s="31"/>
      <c r="K47" s="31"/>
    </row>
    <row r="48" spans="2:11" s="5" customFormat="1" ht="35.25" customHeight="1" x14ac:dyDescent="0.25">
      <c r="B48" s="11" t="s">
        <v>149</v>
      </c>
      <c r="C48" s="14" t="s">
        <v>150</v>
      </c>
      <c r="D48" s="14" t="s">
        <v>93</v>
      </c>
      <c r="E48" s="14" t="s">
        <v>94</v>
      </c>
      <c r="F48" s="37">
        <v>16077</v>
      </c>
      <c r="G48" s="23">
        <v>16002885.029999999</v>
      </c>
      <c r="H48" s="23">
        <v>0.79</v>
      </c>
      <c r="J48" s="31"/>
      <c r="K48" s="31"/>
    </row>
    <row r="49" spans="2:11" s="5" customFormat="1" ht="35.25" customHeight="1" x14ac:dyDescent="0.25">
      <c r="B49" s="11" t="s">
        <v>151</v>
      </c>
      <c r="C49" s="14" t="s">
        <v>152</v>
      </c>
      <c r="D49" s="14" t="s">
        <v>133</v>
      </c>
      <c r="E49" s="14" t="s">
        <v>134</v>
      </c>
      <c r="F49" s="37">
        <v>25000</v>
      </c>
      <c r="G49" s="23">
        <v>25873000</v>
      </c>
      <c r="H49" s="23">
        <v>1.27</v>
      </c>
      <c r="J49" s="31"/>
      <c r="K49" s="31"/>
    </row>
    <row r="50" spans="2:11" s="5" customFormat="1" ht="35.25" customHeight="1" x14ac:dyDescent="0.25">
      <c r="B50" s="11" t="s">
        <v>153</v>
      </c>
      <c r="C50" s="14" t="s">
        <v>154</v>
      </c>
      <c r="D50" s="14" t="s">
        <v>155</v>
      </c>
      <c r="E50" s="14" t="s">
        <v>156</v>
      </c>
      <c r="F50" s="37">
        <v>20073</v>
      </c>
      <c r="G50" s="23">
        <v>19671540</v>
      </c>
      <c r="H50" s="23">
        <v>0.97</v>
      </c>
      <c r="J50" s="31"/>
      <c r="K50" s="31"/>
    </row>
    <row r="51" spans="2:11" s="5" customFormat="1" ht="35.25" customHeight="1" x14ac:dyDescent="0.25">
      <c r="B51" s="11" t="s">
        <v>157</v>
      </c>
      <c r="C51" s="14" t="s">
        <v>158</v>
      </c>
      <c r="D51" s="14" t="s">
        <v>145</v>
      </c>
      <c r="E51" s="14" t="s">
        <v>146</v>
      </c>
      <c r="F51" s="37">
        <v>15000</v>
      </c>
      <c r="G51" s="23">
        <v>15591000</v>
      </c>
      <c r="H51" s="23">
        <v>0.76</v>
      </c>
      <c r="J51" s="31"/>
      <c r="K51" s="31"/>
    </row>
    <row r="52" spans="2:11" s="5" customFormat="1" ht="35.25" customHeight="1" x14ac:dyDescent="0.25">
      <c r="B52" s="11" t="s">
        <v>159</v>
      </c>
      <c r="C52" s="14" t="s">
        <v>160</v>
      </c>
      <c r="D52" s="14" t="s">
        <v>145</v>
      </c>
      <c r="E52" s="14" t="s">
        <v>146</v>
      </c>
      <c r="F52" s="37">
        <v>3784</v>
      </c>
      <c r="G52" s="23">
        <v>3793800.56</v>
      </c>
      <c r="H52" s="23">
        <v>0.19</v>
      </c>
      <c r="J52" s="31"/>
      <c r="K52" s="31"/>
    </row>
    <row r="53" spans="2:11" s="5" customFormat="1" ht="35.25" customHeight="1" x14ac:dyDescent="0.25">
      <c r="B53" s="11" t="s">
        <v>161</v>
      </c>
      <c r="C53" s="14" t="s">
        <v>162</v>
      </c>
      <c r="D53" s="14" t="s">
        <v>163</v>
      </c>
      <c r="E53" s="14" t="s">
        <v>164</v>
      </c>
      <c r="F53" s="37">
        <v>39895</v>
      </c>
      <c r="G53" s="23">
        <v>38646286.5</v>
      </c>
      <c r="H53" s="23">
        <v>1.9</v>
      </c>
      <c r="J53" s="31"/>
      <c r="K53" s="31"/>
    </row>
    <row r="54" spans="2:11" s="5" customFormat="1" ht="35.25" customHeight="1" x14ac:dyDescent="0.25">
      <c r="B54" s="11" t="s">
        <v>165</v>
      </c>
      <c r="C54" s="14" t="s">
        <v>166</v>
      </c>
      <c r="D54" s="14" t="s">
        <v>145</v>
      </c>
      <c r="E54" s="14" t="s">
        <v>146</v>
      </c>
      <c r="F54" s="37">
        <v>4997</v>
      </c>
      <c r="G54" s="23">
        <v>4789674.47</v>
      </c>
      <c r="H54" s="23">
        <v>0.23</v>
      </c>
      <c r="J54" s="31"/>
      <c r="K54" s="31"/>
    </row>
    <row r="55" spans="2:11" s="5" customFormat="1" ht="35.25" customHeight="1" x14ac:dyDescent="0.25">
      <c r="B55" s="11" t="s">
        <v>167</v>
      </c>
      <c r="C55" s="14" t="s">
        <v>168</v>
      </c>
      <c r="D55" s="14" t="s">
        <v>155</v>
      </c>
      <c r="E55" s="14" t="s">
        <v>156</v>
      </c>
      <c r="F55" s="37">
        <v>40504</v>
      </c>
      <c r="G55" s="23">
        <v>41096168.479999997</v>
      </c>
      <c r="H55" s="23">
        <v>2.02</v>
      </c>
      <c r="J55" s="31"/>
      <c r="K55" s="31"/>
    </row>
    <row r="56" spans="2:11" s="5" customFormat="1" ht="35.25" customHeight="1" x14ac:dyDescent="0.25">
      <c r="B56" s="11" t="s">
        <v>169</v>
      </c>
      <c r="C56" s="14" t="s">
        <v>170</v>
      </c>
      <c r="D56" s="14" t="s">
        <v>171</v>
      </c>
      <c r="E56" s="14" t="s">
        <v>172</v>
      </c>
      <c r="F56" s="37">
        <v>23999</v>
      </c>
      <c r="G56" s="23">
        <v>24122834.84</v>
      </c>
      <c r="H56" s="23">
        <v>1.18</v>
      </c>
      <c r="J56" s="31"/>
      <c r="K56" s="31"/>
    </row>
    <row r="57" spans="2:11" s="5" customFormat="1" ht="35.25" customHeight="1" x14ac:dyDescent="0.25">
      <c r="B57" s="11" t="s">
        <v>173</v>
      </c>
      <c r="C57" s="14" t="s">
        <v>174</v>
      </c>
      <c r="D57" s="14" t="s">
        <v>175</v>
      </c>
      <c r="E57" s="14" t="s">
        <v>176</v>
      </c>
      <c r="F57" s="37">
        <v>31117</v>
      </c>
      <c r="G57" s="23">
        <v>31857895.77</v>
      </c>
      <c r="H57" s="23">
        <v>1.56</v>
      </c>
      <c r="J57" s="31"/>
      <c r="K57" s="31"/>
    </row>
    <row r="58" spans="2:11" s="5" customFormat="1" ht="35.25" customHeight="1" x14ac:dyDescent="0.25">
      <c r="B58" s="11" t="s">
        <v>177</v>
      </c>
      <c r="C58" s="14" t="s">
        <v>178</v>
      </c>
      <c r="D58" s="14" t="s">
        <v>175</v>
      </c>
      <c r="E58" s="14" t="s">
        <v>176</v>
      </c>
      <c r="F58" s="37">
        <v>32990</v>
      </c>
      <c r="G58" s="23">
        <v>33651119.600000001</v>
      </c>
      <c r="H58" s="23">
        <v>1.65</v>
      </c>
      <c r="J58" s="31"/>
      <c r="K58" s="31"/>
    </row>
    <row r="59" spans="2:11" s="5" customFormat="1" ht="35.25" customHeight="1" x14ac:dyDescent="0.25">
      <c r="B59" s="11" t="s">
        <v>179</v>
      </c>
      <c r="C59" s="14" t="s">
        <v>180</v>
      </c>
      <c r="D59" s="14" t="s">
        <v>171</v>
      </c>
      <c r="E59" s="14" t="s">
        <v>172</v>
      </c>
      <c r="F59" s="37">
        <v>120</v>
      </c>
      <c r="G59" s="23">
        <v>118004.35</v>
      </c>
      <c r="H59" s="23">
        <v>0.01</v>
      </c>
      <c r="J59" s="31"/>
      <c r="K59" s="31"/>
    </row>
    <row r="60" spans="2:11" s="5" customFormat="1" ht="35.25" customHeight="1" x14ac:dyDescent="0.25">
      <c r="B60" s="11" t="s">
        <v>181</v>
      </c>
      <c r="C60" s="14" t="s">
        <v>182</v>
      </c>
      <c r="D60" s="14" t="s">
        <v>171</v>
      </c>
      <c r="E60" s="14" t="s">
        <v>172</v>
      </c>
      <c r="F60" s="37">
        <v>10700</v>
      </c>
      <c r="G60" s="23">
        <v>10560258</v>
      </c>
      <c r="H60" s="23">
        <v>0.52</v>
      </c>
      <c r="J60" s="31"/>
      <c r="K60" s="31"/>
    </row>
    <row r="61" spans="2:11" s="5" customFormat="1" ht="35.25" customHeight="1" x14ac:dyDescent="0.25">
      <c r="B61" s="11" t="s">
        <v>183</v>
      </c>
      <c r="C61" s="14" t="s">
        <v>184</v>
      </c>
      <c r="D61" s="14" t="s">
        <v>185</v>
      </c>
      <c r="E61" s="14" t="s">
        <v>186</v>
      </c>
      <c r="F61" s="37">
        <v>3204</v>
      </c>
      <c r="G61" s="23">
        <v>3270739.32</v>
      </c>
      <c r="H61" s="23">
        <v>0.16</v>
      </c>
      <c r="J61" s="31"/>
      <c r="K61" s="31"/>
    </row>
    <row r="62" spans="2:11" s="5" customFormat="1" ht="35.25" customHeight="1" x14ac:dyDescent="0.25">
      <c r="B62" s="11" t="s">
        <v>187</v>
      </c>
      <c r="C62" s="14" t="s">
        <v>188</v>
      </c>
      <c r="D62" s="14" t="s">
        <v>171</v>
      </c>
      <c r="E62" s="14" t="s">
        <v>172</v>
      </c>
      <c r="F62" s="37">
        <v>1423</v>
      </c>
      <c r="G62" s="23">
        <v>1381862.49</v>
      </c>
      <c r="H62" s="23">
        <v>7.0000000000000007E-2</v>
      </c>
      <c r="J62" s="31"/>
      <c r="K62" s="31"/>
    </row>
    <row r="63" spans="2:11" s="5" customFormat="1" ht="35.25" customHeight="1" x14ac:dyDescent="0.25">
      <c r="B63" s="11" t="s">
        <v>189</v>
      </c>
      <c r="C63" s="14" t="s">
        <v>190</v>
      </c>
      <c r="D63" s="14" t="s">
        <v>185</v>
      </c>
      <c r="E63" s="14" t="s">
        <v>186</v>
      </c>
      <c r="F63" s="37">
        <v>319</v>
      </c>
      <c r="G63" s="23">
        <v>322087.92</v>
      </c>
      <c r="H63" s="23">
        <v>0.02</v>
      </c>
      <c r="J63" s="31"/>
      <c r="K63" s="31"/>
    </row>
    <row r="64" spans="2:11" s="5" customFormat="1" ht="35.25" customHeight="1" x14ac:dyDescent="0.25">
      <c r="B64" s="11" t="s">
        <v>5</v>
      </c>
      <c r="C64" s="13"/>
      <c r="D64" s="13"/>
      <c r="E64" s="13"/>
      <c r="F64" s="38"/>
      <c r="G64" s="23">
        <f>SUM($G$31:$G$63)</f>
        <v>620857043.0200001</v>
      </c>
      <c r="H64" s="23">
        <f>(G64/$O$2) *100</f>
        <v>30.461431180466619</v>
      </c>
      <c r="J64" s="31"/>
      <c r="K64" s="31"/>
    </row>
    <row r="65" spans="1:15" s="5" customFormat="1" ht="35.25" customHeight="1" x14ac:dyDescent="0.25">
      <c r="B65" s="12" t="s">
        <v>27</v>
      </c>
      <c r="C65" s="16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5">
      <c r="B66" s="11" t="s">
        <v>5</v>
      </c>
      <c r="C66" s="13"/>
      <c r="D66" s="13"/>
      <c r="E66" s="13"/>
      <c r="F66" s="38"/>
      <c r="G66" s="23"/>
      <c r="H66" s="23">
        <f>(G66/$O$2) *100</f>
        <v>0</v>
      </c>
      <c r="J66" s="31"/>
      <c r="K66" s="31"/>
    </row>
    <row r="67" spans="1:15" s="5" customFormat="1" ht="35.25" customHeight="1" x14ac:dyDescent="0.25">
      <c r="B67" s="10" t="s">
        <v>9</v>
      </c>
      <c r="C67" s="13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5">
      <c r="B68" s="11" t="s">
        <v>191</v>
      </c>
      <c r="C68" s="14" t="s">
        <v>192</v>
      </c>
      <c r="D68" s="14" t="s">
        <v>193</v>
      </c>
      <c r="E68" s="14" t="s">
        <v>194</v>
      </c>
      <c r="F68" s="37">
        <v>3762</v>
      </c>
      <c r="G68" s="23">
        <v>9428211.5399999991</v>
      </c>
      <c r="H68" s="23">
        <v>0.46</v>
      </c>
      <c r="J68" s="31"/>
      <c r="K68" s="31"/>
    </row>
    <row r="69" spans="1:15" s="7" customFormat="1" ht="35.25" customHeight="1" x14ac:dyDescent="0.25">
      <c r="A69" s="5"/>
      <c r="B69" s="11" t="s">
        <v>5</v>
      </c>
      <c r="C69" s="13"/>
      <c r="D69" s="13"/>
      <c r="E69" s="13"/>
      <c r="F69" s="38"/>
      <c r="G69" s="23">
        <f>SUM($G$68)</f>
        <v>9428211.5399999991</v>
      </c>
      <c r="H69" s="23">
        <f>(G69/$O$2) *100</f>
        <v>0.46258123381124233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0" t="s">
        <v>10</v>
      </c>
      <c r="C70" s="13"/>
      <c r="D70" s="13"/>
      <c r="E70" s="13"/>
      <c r="F70" s="38"/>
      <c r="G70" s="23"/>
      <c r="H70" s="23"/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0" t="s">
        <v>28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0" t="s">
        <v>32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2" t="s">
        <v>29</v>
      </c>
      <c r="C76" s="13"/>
      <c r="D76" s="13"/>
      <c r="E76" s="13"/>
      <c r="F76" s="38"/>
      <c r="G76" s="23"/>
      <c r="H76" s="29"/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195</v>
      </c>
      <c r="C77" s="14"/>
      <c r="D77" s="14" t="s">
        <v>196</v>
      </c>
      <c r="E77" s="14" t="s">
        <v>197</v>
      </c>
      <c r="F77" s="37"/>
      <c r="G77" s="23">
        <v>5880797.3300000001</v>
      </c>
      <c r="H77" s="23">
        <v>0.28999999999999998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198</v>
      </c>
      <c r="C78" s="14"/>
      <c r="D78" s="14" t="s">
        <v>196</v>
      </c>
      <c r="E78" s="14" t="s">
        <v>197</v>
      </c>
      <c r="F78" s="37"/>
      <c r="G78" s="23">
        <v>2402638.35</v>
      </c>
      <c r="H78" s="23">
        <v>0.12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199</v>
      </c>
      <c r="C79" s="14"/>
      <c r="D79" s="14" t="s">
        <v>200</v>
      </c>
      <c r="E79" s="14" t="s">
        <v>201</v>
      </c>
      <c r="F79" s="37"/>
      <c r="G79" s="23">
        <v>113011120.03</v>
      </c>
      <c r="H79" s="23">
        <v>5.54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202</v>
      </c>
      <c r="C80" s="14"/>
      <c r="D80" s="14" t="s">
        <v>203</v>
      </c>
      <c r="E80" s="14" t="s">
        <v>201</v>
      </c>
      <c r="F80" s="37"/>
      <c r="G80" s="23">
        <v>1156094.49</v>
      </c>
      <c r="H80" s="23">
        <v>0.06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SUM($G$77:$G$80)</f>
        <v>122450650.2</v>
      </c>
      <c r="H81" s="23">
        <f>(G81/$O$2) *100</f>
        <v>6.0078597738489909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2" t="s">
        <v>30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11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25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17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18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0" t="s">
        <v>26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0" t="s">
        <v>22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0" t="s">
        <v>19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0" t="s">
        <v>31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0" t="s">
        <v>20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1" t="s">
        <v>204</v>
      </c>
      <c r="C101" s="14"/>
      <c r="D101" s="14" t="s">
        <v>203</v>
      </c>
      <c r="E101" s="14" t="s">
        <v>201</v>
      </c>
      <c r="F101" s="37"/>
      <c r="G101" s="23">
        <v>77878.36</v>
      </c>
      <c r="H101" s="23"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5</v>
      </c>
      <c r="C102" s="13"/>
      <c r="D102" s="13"/>
      <c r="E102" s="13"/>
      <c r="F102" s="38"/>
      <c r="G102" s="23">
        <f>SUM($G$101)</f>
        <v>77878.36</v>
      </c>
      <c r="H102" s="23">
        <f>(G102/$O$2) *100</f>
        <v>3.8209863772314242E-3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0" t="s">
        <v>34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7"/>
      <c r="B105" s="10" t="s">
        <v>23</v>
      </c>
      <c r="C105" s="15"/>
      <c r="D105" s="15"/>
      <c r="E105" s="15"/>
      <c r="F105" s="39"/>
      <c r="G105" s="24">
        <f>G104+G102+G99+G97+G95+G93+G91+G89+G87+G85+G83+G81+G75+G73+G71+G69+G66+G64+G29+G27+G20</f>
        <v>2038174238.5700004</v>
      </c>
      <c r="H105" s="24">
        <v>100</v>
      </c>
      <c r="I105" s="7"/>
      <c r="J105" s="33">
        <v>2038174238.5699999</v>
      </c>
      <c r="K105" s="17">
        <f>ROUND(G105,2)-ROUND(J105,2)</f>
        <v>0</v>
      </c>
      <c r="L105" s="7"/>
      <c r="M105" s="7"/>
      <c r="N105" s="7"/>
      <c r="O105" s="7"/>
    </row>
    <row r="106" spans="1:15" ht="35.25" customHeight="1" x14ac:dyDescent="0.25"/>
    <row r="107" spans="1:15" ht="35.25" customHeight="1" x14ac:dyDescent="0.25"/>
    <row r="108" spans="1:15" ht="35.25" customHeight="1" x14ac:dyDescent="0.25"/>
    <row r="109" spans="1:15" ht="35.25" customHeight="1" x14ac:dyDescent="0.25"/>
    <row r="110" spans="1:15" ht="35.25" customHeight="1" x14ac:dyDescent="0.25"/>
    <row r="111" spans="1:15" ht="35.25" customHeight="1" x14ac:dyDescent="0.25"/>
    <row r="112" spans="1:15" ht="35.25" customHeight="1" x14ac:dyDescent="0.25"/>
    <row r="113" ht="35.25" customHeight="1" x14ac:dyDescent="0.25"/>
    <row r="114" ht="35.25" customHeight="1" x14ac:dyDescent="0.25"/>
    <row r="115" ht="35.25" customHeight="1" x14ac:dyDescent="0.25"/>
    <row r="116" ht="35.25" customHeight="1" x14ac:dyDescent="0.25"/>
    <row r="117" ht="35.25" customHeight="1" x14ac:dyDescent="0.25"/>
    <row r="118" ht="35.25" customHeight="1" x14ac:dyDescent="0.25"/>
    <row r="119" ht="35.25" customHeight="1" x14ac:dyDescent="0.25"/>
    <row r="120" ht="35.25" customHeight="1" x14ac:dyDescent="0.25"/>
    <row r="121" ht="35.25" customHeight="1" x14ac:dyDescent="0.25"/>
    <row r="122" ht="35.25" customHeight="1" x14ac:dyDescent="0.25"/>
    <row r="123" ht="35.25" customHeight="1" x14ac:dyDescent="0.25"/>
    <row r="124" ht="35.25" customHeight="1" x14ac:dyDescent="0.25"/>
    <row r="125" ht="35.25" customHeight="1" x14ac:dyDescent="0.25"/>
    <row r="126" ht="35.25" customHeight="1" x14ac:dyDescent="0.25"/>
    <row r="127" ht="35.25" customHeight="1" x14ac:dyDescent="0.25"/>
    <row r="128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2022-04-11T06:15:38Z</dcterms:modified>
</cp:coreProperties>
</file>