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its\appdata\local\microsoft\windows\inetcache\content.outlook\36fbzwbg\"/>
    </mc:Choice>
  </mc:AlternateContent>
  <xr:revisionPtr revIDLastSave="0" documentId="13_ncr:1_{95C4CC61-49A8-45E7-AD35-2B18DD3538A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портфеля'!$A$7:$O$15</definedName>
    <definedName name="Report07">'Состав портфеля'!$A$17:$O$21</definedName>
    <definedName name="Report08">'Состав портфеля'!$A$23:$O$23</definedName>
    <definedName name="Report09">'Состав портфеля'!$A$25:$O$53</definedName>
    <definedName name="Report10">'Состав портфеля'!$A$55:$O$55</definedName>
    <definedName name="Report11">'Состав портфеля'!$A$57:$O$58</definedName>
    <definedName name="Report12">'Состав портфеля'!$A$60:$O$60</definedName>
    <definedName name="Report13">'Состав портфеля'!$A$62:$O$62</definedName>
    <definedName name="Report14">'Состав портфеля'!$A$64:$O$64</definedName>
    <definedName name="Report15">'Состав портфеля'!$A$66:$O$70</definedName>
    <definedName name="Report16">'Состав портфеля'!$A$72:$O$72</definedName>
    <definedName name="Report17">'Состав портфеля'!$A$74:$O$74</definedName>
    <definedName name="Report18">'Состав портфеля'!$A$76:$O$78</definedName>
    <definedName name="Report19">'Состав портфеля'!$A$80:$O$80</definedName>
    <definedName name="Report20">'Состав портфеля'!$A$82:$O$82</definedName>
    <definedName name="Report21">'Состав портфеля'!$A$84:$O$84</definedName>
    <definedName name="Report22">'Состав портфеля'!$A$86:$O$86</definedName>
    <definedName name="Report23">'Состав портфеля'!$A$88:$O$88</definedName>
    <definedName name="Report24">'Состав портфеля'!$A$90:$O$90</definedName>
    <definedName name="Report25">'Состав портфеля'!$A$92:$O$92</definedName>
    <definedName name="Report26">'Состав портфеля'!$A$94:$O$94</definedName>
    <definedName name="Report27">'Состав портфеля'!$A$95:$K$95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45621"/>
</workbook>
</file>

<file path=xl/calcChain.xml><?xml version="1.0" encoding="utf-8"?>
<calcChain xmlns="http://schemas.openxmlformats.org/spreadsheetml/2006/main">
  <c r="G95" i="12" l="1"/>
  <c r="K95" i="12" s="1"/>
  <c r="G78" i="12"/>
  <c r="G70" i="12"/>
  <c r="G58" i="12"/>
  <c r="G53" i="12"/>
  <c r="G21" i="12"/>
  <c r="G15" i="12"/>
  <c r="B5" i="9"/>
  <c r="B3" i="12" l="1"/>
  <c r="O1" i="12" l="1"/>
  <c r="O2" i="12" l="1"/>
  <c r="H94" i="12" s="1"/>
  <c r="H90" i="12" l="1"/>
  <c r="H92" i="12"/>
  <c r="H86" i="12"/>
  <c r="H88" i="12"/>
  <c r="H82" i="12"/>
  <c r="H84" i="12"/>
  <c r="H78" i="12"/>
  <c r="H80" i="12"/>
  <c r="H72" i="12"/>
  <c r="H74" i="12"/>
  <c r="H64" i="12"/>
  <c r="H70" i="12"/>
  <c r="H60" i="12"/>
  <c r="H62" i="12"/>
  <c r="H55" i="12"/>
  <c r="H58" i="12"/>
  <c r="H23" i="12"/>
  <c r="H53" i="12"/>
  <c r="H15" i="12"/>
  <c r="H21" i="12"/>
  <c r="B2" i="12"/>
</calcChain>
</file>

<file path=xl/sharedStrings.xml><?xml version="1.0" encoding="utf-8"?>
<sst xmlns="http://schemas.openxmlformats.org/spreadsheetml/2006/main" count="249" uniqueCount="182">
  <si>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</si>
  <si>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</si>
  <si>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</si>
  <si>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</si>
  <si>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</si>
  <si>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</si>
  <si>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</si>
  <si>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</si>
  <si>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</si>
  <si>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</si>
  <si>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</si>
  <si>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</si>
  <si>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</si>
  <si>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</si>
  <si>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</si>
  <si>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</si>
  <si>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</si>
  <si>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</si>
  <si>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</si>
  <si>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</si>
  <si>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</si>
  <si>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</si>
  <si>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</si>
  <si>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</si>
  <si>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</si>
  <si>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</si>
  <si>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</si>
  <si>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</si>
  <si>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</si>
  <si>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</si>
  <si>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</si>
  <si>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</si>
  <si>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</si>
  <si>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</si>
  <si>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</si>
  <si>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</si>
  <si>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</si>
  <si>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</si>
  <si>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</si>
  <si>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</si>
  <si>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</si>
  <si>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</si>
  <si>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</si>
  <si>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30.04.2021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</si>
  <si>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</si>
  <si>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</si>
  <si>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</si>
  <si>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</si>
  <si>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</si>
  <si>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</si>
  <si>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</si>
  <si>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</si>
  <si>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</si>
  <si>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26209RMFS</t>
  </si>
  <si>
    <t>RU000A0JSMA2</t>
  </si>
  <si>
    <t>26211RMFS</t>
  </si>
  <si>
    <t>RU000A0JTJL3</t>
  </si>
  <si>
    <t>26217RMFS</t>
  </si>
  <si>
    <t>RU000A0JVW30</t>
  </si>
  <si>
    <t>26220RMFS</t>
  </si>
  <si>
    <t>RU000A0JXB41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</si>
  <si>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</si>
  <si>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</si>
  <si>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</si>
  <si>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</si>
  <si>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</si>
  <si>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</si>
  <si>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</si>
  <si>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</si>
  <si>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</si>
  <si>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</si>
  <si>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</si>
  <si>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</si>
  <si>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</si>
  <si>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</si>
  <si>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</si>
  <si>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</si>
  <si>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</si>
  <si>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</si>
  <si>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</si>
  <si>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</si>
  <si>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</si>
  <si>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</si>
  <si>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</si>
  <si>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</si>
  <si>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</si>
  <si>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</si>
  <si>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</si>
  <si>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</si>
  <si>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</si>
  <si>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</si>
  <si>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</si>
  <si>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</si>
  <si>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</si>
  <si>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</si>
  <si>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</si>
  <si>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</si>
  <si>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</si>
  <si>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</si>
  <si>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</si>
  <si>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</si>
  <si>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</si>
  <si>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</si>
  <si>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</si>
  <si>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</si>
  <si>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</si>
  <si>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</si>
  <si>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</si>
  <si>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</si>
  <si>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4B02-04-00146-A</t>
  </si>
  <si>
    <t>RU000A0JWRF2</t>
  </si>
  <si>
    <t>4B02-04-36241-R-001P</t>
  </si>
  <si>
    <t>RU000A1002L3</t>
  </si>
  <si>
    <t>Общество с ограниченной ответственностью "ИКС 5 ФИНАНС"</t>
  </si>
  <si>
    <t>1067761792053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</si>
  <si>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</si>
  <si>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</si>
  <si>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</si>
  <si>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</si>
  <si>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4B02-05-36241-R-001P</t>
  </si>
  <si>
    <t>RU000A100AB2</t>
  </si>
  <si>
    <t>4B02-06-00146-A-001P</t>
  </si>
  <si>
    <t>RU000A0ZYXV9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</si>
  <si>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</si>
  <si>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</si>
  <si>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</si>
  <si>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</si>
  <si>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</si>
  <si>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</si>
  <si>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</si>
  <si>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</si>
  <si>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</si>
  <si>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</si>
  <si>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</si>
  <si>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</si>
  <si>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4B02-65-01000-B-001P</t>
  </si>
  <si>
    <t>RU000A101Q67</t>
  </si>
  <si>
    <t>Банк ВТБ (публичное акционерное общество)</t>
  </si>
  <si>
    <t>1027739609391</t>
  </si>
  <si>
    <t>4B020101326B002P</t>
  </si>
  <si>
    <t>RU000A0ZZEW4</t>
  </si>
  <si>
    <t>АКЦИОНЕРНОЕ ОБЩЕСТВО "АЛЬФА-БАНК"</t>
  </si>
  <si>
    <t>1027700067328</t>
  </si>
  <si>
    <t>4B020301326B002P</t>
  </si>
  <si>
    <t>RU000A0ZZZ66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</si>
  <si>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</si>
  <si>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</si>
  <si>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</si>
  <si>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</si>
  <si>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</si>
  <si>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</si>
  <si>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4B020801000B001P</t>
  </si>
  <si>
    <t>RU000A0ZZH84</t>
  </si>
  <si>
    <t>4B021501326B</t>
  </si>
  <si>
    <t>RU000A0JV0U1</t>
  </si>
  <si>
    <t>4B022001326B</t>
  </si>
  <si>
    <t>RU000A0JXRV7</t>
  </si>
  <si>
    <t>4B023401000B001P</t>
  </si>
  <si>
    <t>RU000A102PB6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</si>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</sst>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44316</v>
      </c>
      <c r="G6" s="3">
        <v>44316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989296648.27999997</v>
      </c>
      <c r="C7">
        <v>85509244.799999997</v>
      </c>
      <c r="D7">
        <v>632978987.09000003</v>
      </c>
      <c r="F7">
        <v>9428211.5399999991</v>
      </c>
      <c r="H7">
        <v>113158988.79000001</v>
      </c>
      <c r="I7">
        <v>0</v>
      </c>
      <c r="M7">
        <v>49235288.560000002</v>
      </c>
      <c r="N7">
        <v>156</v>
      </c>
    </row>
    <row r="8" spans="1:14" x14ac:dyDescent="0.2">
      <c r="A8" t="s">
        <v>41</v>
      </c>
      <c r="B8">
        <v>1879607369.0599999</v>
      </c>
    </row>
    <row r="9" spans="1:14" x14ac:dyDescent="0.2">
      <c r="A9" t="s">
        <v>42</v>
      </c>
      <c r="B9" s="2" t="s">
        <v>43</v>
      </c>
      <c r="C9">
        <v>1879607369.0599999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1879607369.0599999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44316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30.04.2021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1879607369.0599999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143583</v>
      </c>
      <c r="G7" s="23">
        <v>148807985.37</v>
      </c>
      <c r="H7" s="23">
        <v>7.92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146835</v>
      </c>
      <c r="G8" s="23">
        <v>145489991.40000001</v>
      </c>
      <c r="H8" s="23">
        <v>7.74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257042</v>
      </c>
      <c r="G9" s="23">
        <v>268750263.10000002</v>
      </c>
      <c r="H9" s="23">
        <v>14.3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41</v>
      </c>
      <c r="G10" s="23">
        <v>42642.05</v>
      </c>
      <c r="H10" s="23">
        <v>0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260305</v>
      </c>
      <c r="G11" s="23">
        <v>266005679.5</v>
      </c>
      <c r="H11" s="23">
        <v>14.15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72421</v>
      </c>
      <c r="G12" s="23">
        <v>76419363.409999996</v>
      </c>
      <c r="H12" s="23">
        <v>4.07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46148</v>
      </c>
      <c r="G13" s="23">
        <v>47400918.200000003</v>
      </c>
      <c r="H13" s="23">
        <v>2.52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89248</v>
      </c>
      <c r="G14" s="23">
        <v>36379805.25</v>
      </c>
      <c r="H14" s="23">
        <v>1.94</v>
      </c>
      <c r="J14" s="31"/>
      <c r="K14" s="31"/>
    </row>
    <row r="15" spans="1:15" s="5" customFormat="1" ht="35.25" customHeight="1" x14ac:dyDescent="0.2">
      <c r="B15" s="11" t="s">
        <v>5</v>
      </c>
      <c r="C15" s="13"/>
      <c r="D15" s="13"/>
      <c r="E15" s="13"/>
      <c r="F15" s="38"/>
      <c r="G15" s="23">
        <f>SUM($G$7:$G$14)</f>
        <v>989296648.27999997</v>
      </c>
      <c r="H15" s="23">
        <f>(G15/$O$2) *100</f>
        <v>52.633154379190991</v>
      </c>
      <c r="J15" s="31"/>
      <c r="K15" s="31"/>
    </row>
    <row r="16" spans="1:15" s="5" customFormat="1" ht="35.25" customHeight="1" x14ac:dyDescent="0.2">
      <c r="A16" s="7"/>
      <c r="B16" s="10" t="s">
        <v>8</v>
      </c>
      <c r="C16" s="15"/>
      <c r="D16" s="15"/>
      <c r="E16" s="15"/>
      <c r="F16" s="39"/>
      <c r="G16" s="24"/>
      <c r="H16" s="27"/>
      <c r="I16" s="7"/>
      <c r="J16" s="32"/>
      <c r="K16" s="32"/>
      <c r="L16" s="7"/>
      <c r="M16" s="7"/>
      <c r="N16" s="7"/>
      <c r="O16" s="7"/>
    </row>
    <row r="17" spans="2:11" s="5" customFormat="1" ht="35.25" customHeight="1" x14ac:dyDescent="0.2">
      <c r="B17" s="11" t="s">
        <v>65</v>
      </c>
      <c r="C17" s="14" t="s">
        <v>66</v>
      </c>
      <c r="D17" s="14" t="s">
        <v>67</v>
      </c>
      <c r="E17" s="14" t="s">
        <v>68</v>
      </c>
      <c r="F17" s="37">
        <v>10560</v>
      </c>
      <c r="G17" s="23">
        <v>10553452.800000001</v>
      </c>
      <c r="H17" s="23">
        <v>0.56000000000000005</v>
      </c>
      <c r="J17" s="31"/>
      <c r="K17" s="31"/>
    </row>
    <row r="18" spans="2:11" s="5" customFormat="1" ht="35.25" customHeight="1" x14ac:dyDescent="0.2">
      <c r="B18" s="11" t="s">
        <v>69</v>
      </c>
      <c r="C18" s="14" t="s">
        <v>70</v>
      </c>
      <c r="D18" s="14" t="s">
        <v>67</v>
      </c>
      <c r="E18" s="14" t="s">
        <v>68</v>
      </c>
      <c r="F18" s="37">
        <v>35000</v>
      </c>
      <c r="G18" s="23">
        <v>34043800</v>
      </c>
      <c r="H18" s="23">
        <v>1.81</v>
      </c>
      <c r="J18" s="31"/>
      <c r="K18" s="31"/>
    </row>
    <row r="19" spans="2:11" s="5" customFormat="1" ht="35.25" customHeight="1" x14ac:dyDescent="0.2">
      <c r="B19" s="11" t="s">
        <v>71</v>
      </c>
      <c r="C19" s="14" t="s">
        <v>72</v>
      </c>
      <c r="D19" s="14" t="s">
        <v>73</v>
      </c>
      <c r="E19" s="14" t="s">
        <v>74</v>
      </c>
      <c r="F19" s="37">
        <v>18800</v>
      </c>
      <c r="G19" s="23">
        <v>19819712</v>
      </c>
      <c r="H19" s="23">
        <v>1.05</v>
      </c>
      <c r="J19" s="31"/>
      <c r="K19" s="31"/>
    </row>
    <row r="20" spans="2:11" s="5" customFormat="1" ht="35.25" customHeight="1" x14ac:dyDescent="0.2">
      <c r="B20" s="11" t="s">
        <v>75</v>
      </c>
      <c r="C20" s="14" t="s">
        <v>76</v>
      </c>
      <c r="D20" s="14" t="s">
        <v>73</v>
      </c>
      <c r="E20" s="14" t="s">
        <v>74</v>
      </c>
      <c r="F20" s="37">
        <v>21750</v>
      </c>
      <c r="G20" s="23">
        <v>21092280</v>
      </c>
      <c r="H20" s="23">
        <v>1.1200000000000001</v>
      </c>
      <c r="J20" s="31"/>
      <c r="K20" s="31"/>
    </row>
    <row r="21" spans="2:11" s="5" customFormat="1" ht="35.25" customHeight="1" x14ac:dyDescent="0.2">
      <c r="B21" s="11" t="s">
        <v>5</v>
      </c>
      <c r="C21" s="13"/>
      <c r="D21" s="13"/>
      <c r="E21" s="13"/>
      <c r="F21" s="38"/>
      <c r="G21" s="23">
        <f>SUM($G$17:$G$20)</f>
        <v>85509244.799999997</v>
      </c>
      <c r="H21" s="23">
        <f>(G21/$O$2) *100</f>
        <v>4.5493141922913161</v>
      </c>
      <c r="J21" s="31"/>
      <c r="K21" s="31"/>
    </row>
    <row r="22" spans="2:11" s="5" customFormat="1" ht="35.25" customHeight="1" x14ac:dyDescent="0.2">
      <c r="B22" s="12" t="s">
        <v>15</v>
      </c>
      <c r="C22" s="13"/>
      <c r="D22" s="13"/>
      <c r="E22" s="13"/>
      <c r="F22" s="38"/>
      <c r="G22" s="23"/>
      <c r="H22" s="28"/>
      <c r="J22" s="31"/>
      <c r="K22" s="31"/>
    </row>
    <row r="23" spans="2:11" s="5" customFormat="1" ht="35.25" customHeight="1" x14ac:dyDescent="0.2">
      <c r="B23" s="11" t="s">
        <v>5</v>
      </c>
      <c r="C23" s="13"/>
      <c r="D23" s="13"/>
      <c r="E23" s="13"/>
      <c r="F23" s="38"/>
      <c r="G23" s="23"/>
      <c r="H23" s="23">
        <f>(G23/$O$2) *100</f>
        <v>0</v>
      </c>
      <c r="J23" s="31"/>
      <c r="K23" s="31"/>
    </row>
    <row r="24" spans="2:11" s="5" customFormat="1" ht="35.25" customHeight="1" x14ac:dyDescent="0.2">
      <c r="B24" s="10" t="s">
        <v>16</v>
      </c>
      <c r="C24" s="13"/>
      <c r="D24" s="13"/>
      <c r="E24" s="13"/>
      <c r="F24" s="38"/>
      <c r="G24" s="23"/>
      <c r="H24" s="28"/>
      <c r="J24" s="31"/>
      <c r="K24" s="31"/>
    </row>
    <row r="25" spans="2:11" s="5" customFormat="1" ht="35.25" customHeight="1" x14ac:dyDescent="0.2">
      <c r="B25" s="11" t="s">
        <v>77</v>
      </c>
      <c r="C25" s="14" t="s">
        <v>78</v>
      </c>
      <c r="D25" s="14" t="s">
        <v>79</v>
      </c>
      <c r="E25" s="14" t="s">
        <v>80</v>
      </c>
      <c r="F25" s="37">
        <v>33441</v>
      </c>
      <c r="G25" s="23">
        <v>33993110.909999996</v>
      </c>
      <c r="H25" s="23">
        <v>1.81</v>
      </c>
      <c r="J25" s="31"/>
      <c r="K25" s="31"/>
    </row>
    <row r="26" spans="2:11" s="5" customFormat="1" ht="35.25" customHeight="1" x14ac:dyDescent="0.2">
      <c r="B26" s="11" t="s">
        <v>81</v>
      </c>
      <c r="C26" s="14" t="s">
        <v>82</v>
      </c>
      <c r="D26" s="14" t="s">
        <v>83</v>
      </c>
      <c r="E26" s="14" t="s">
        <v>84</v>
      </c>
      <c r="F26" s="37">
        <v>32000</v>
      </c>
      <c r="G26" s="23">
        <v>31825064.960000001</v>
      </c>
      <c r="H26" s="23">
        <v>1.69</v>
      </c>
      <c r="J26" s="31"/>
      <c r="K26" s="31"/>
    </row>
    <row r="27" spans="2:11" s="5" customFormat="1" ht="35.25" customHeight="1" x14ac:dyDescent="0.2">
      <c r="B27" s="11" t="s">
        <v>85</v>
      </c>
      <c r="C27" s="14" t="s">
        <v>86</v>
      </c>
      <c r="D27" s="14" t="s">
        <v>87</v>
      </c>
      <c r="E27" s="14" t="s">
        <v>88</v>
      </c>
      <c r="F27" s="37">
        <v>40941</v>
      </c>
      <c r="G27" s="23">
        <v>37018033.380000003</v>
      </c>
      <c r="H27" s="23">
        <v>1.97</v>
      </c>
      <c r="J27" s="31"/>
      <c r="K27" s="31"/>
    </row>
    <row r="28" spans="2:11" s="5" customFormat="1" ht="35.25" customHeight="1" x14ac:dyDescent="0.2">
      <c r="B28" s="11" t="s">
        <v>89</v>
      </c>
      <c r="C28" s="14" t="s">
        <v>90</v>
      </c>
      <c r="D28" s="14" t="s">
        <v>91</v>
      </c>
      <c r="E28" s="14" t="s">
        <v>92</v>
      </c>
      <c r="F28" s="37">
        <v>21000</v>
      </c>
      <c r="G28" s="23">
        <v>21716520</v>
      </c>
      <c r="H28" s="23">
        <v>1.1599999999999999</v>
      </c>
      <c r="J28" s="31"/>
      <c r="K28" s="31"/>
    </row>
    <row r="29" spans="2:11" s="5" customFormat="1" ht="35.25" customHeight="1" x14ac:dyDescent="0.2">
      <c r="B29" s="11" t="s">
        <v>93</v>
      </c>
      <c r="C29" s="14" t="s">
        <v>94</v>
      </c>
      <c r="D29" s="14" t="s">
        <v>95</v>
      </c>
      <c r="E29" s="14" t="s">
        <v>96</v>
      </c>
      <c r="F29" s="37">
        <v>41000</v>
      </c>
      <c r="G29" s="23">
        <v>42875750</v>
      </c>
      <c r="H29" s="23">
        <v>2.2799999999999998</v>
      </c>
      <c r="J29" s="31"/>
      <c r="K29" s="31"/>
    </row>
    <row r="30" spans="2:11" s="5" customFormat="1" ht="35.25" customHeight="1" x14ac:dyDescent="0.2">
      <c r="B30" s="11" t="s">
        <v>97</v>
      </c>
      <c r="C30" s="14" t="s">
        <v>98</v>
      </c>
      <c r="D30" s="14" t="s">
        <v>99</v>
      </c>
      <c r="E30" s="14" t="s">
        <v>100</v>
      </c>
      <c r="F30" s="37">
        <v>17000</v>
      </c>
      <c r="G30" s="23">
        <v>17463590</v>
      </c>
      <c r="H30" s="23">
        <v>0.93</v>
      </c>
      <c r="J30" s="31"/>
      <c r="K30" s="31"/>
    </row>
    <row r="31" spans="2:11" s="5" customFormat="1" ht="35.25" customHeight="1" x14ac:dyDescent="0.2">
      <c r="B31" s="11" t="s">
        <v>101</v>
      </c>
      <c r="C31" s="14" t="s">
        <v>102</v>
      </c>
      <c r="D31" s="14" t="s">
        <v>103</v>
      </c>
      <c r="E31" s="14" t="s">
        <v>104</v>
      </c>
      <c r="F31" s="37">
        <v>38000</v>
      </c>
      <c r="G31" s="23">
        <v>38958360</v>
      </c>
      <c r="H31" s="23">
        <v>2.0699999999999998</v>
      </c>
      <c r="J31" s="31"/>
      <c r="K31" s="31"/>
    </row>
    <row r="32" spans="2:11" s="5" customFormat="1" ht="35.25" customHeight="1" x14ac:dyDescent="0.2">
      <c r="B32" s="11" t="s">
        <v>105</v>
      </c>
      <c r="C32" s="14" t="s">
        <v>106</v>
      </c>
      <c r="D32" s="14" t="s">
        <v>107</v>
      </c>
      <c r="E32" s="14" t="s">
        <v>108</v>
      </c>
      <c r="F32" s="37">
        <v>51456</v>
      </c>
      <c r="G32" s="23">
        <v>53320765.439999998</v>
      </c>
      <c r="H32" s="23">
        <v>2.84</v>
      </c>
      <c r="J32" s="31"/>
      <c r="K32" s="31"/>
    </row>
    <row r="33" spans="2:11" s="5" customFormat="1" ht="35.25" customHeight="1" x14ac:dyDescent="0.2">
      <c r="B33" s="11" t="s">
        <v>109</v>
      </c>
      <c r="C33" s="14" t="s">
        <v>110</v>
      </c>
      <c r="D33" s="14" t="s">
        <v>79</v>
      </c>
      <c r="E33" s="14" t="s">
        <v>80</v>
      </c>
      <c r="F33" s="37">
        <v>9315</v>
      </c>
      <c r="G33" s="23">
        <v>9654066</v>
      </c>
      <c r="H33" s="23">
        <v>0.51</v>
      </c>
      <c r="J33" s="31"/>
      <c r="K33" s="31"/>
    </row>
    <row r="34" spans="2:11" s="5" customFormat="1" ht="35.25" customHeight="1" x14ac:dyDescent="0.2">
      <c r="B34" s="11" t="s">
        <v>111</v>
      </c>
      <c r="C34" s="14" t="s">
        <v>112</v>
      </c>
      <c r="D34" s="14" t="s">
        <v>113</v>
      </c>
      <c r="E34" s="14" t="s">
        <v>114</v>
      </c>
      <c r="F34" s="37">
        <v>18108</v>
      </c>
      <c r="G34" s="23">
        <v>18596929.039999999</v>
      </c>
      <c r="H34" s="23">
        <v>0.99</v>
      </c>
      <c r="J34" s="31"/>
      <c r="K34" s="31"/>
    </row>
    <row r="35" spans="2:11" s="5" customFormat="1" ht="35.25" customHeight="1" x14ac:dyDescent="0.2">
      <c r="B35" s="11" t="s">
        <v>115</v>
      </c>
      <c r="C35" s="14" t="s">
        <v>116</v>
      </c>
      <c r="D35" s="14" t="s">
        <v>117</v>
      </c>
      <c r="E35" s="14" t="s">
        <v>118</v>
      </c>
      <c r="F35" s="37">
        <v>35000</v>
      </c>
      <c r="G35" s="23">
        <v>34293000</v>
      </c>
      <c r="H35" s="23">
        <v>1.82</v>
      </c>
      <c r="J35" s="31"/>
      <c r="K35" s="31"/>
    </row>
    <row r="36" spans="2:11" s="5" customFormat="1" ht="35.25" customHeight="1" x14ac:dyDescent="0.2">
      <c r="B36" s="11" t="s">
        <v>119</v>
      </c>
      <c r="C36" s="14" t="s">
        <v>120</v>
      </c>
      <c r="D36" s="14" t="s">
        <v>113</v>
      </c>
      <c r="E36" s="14" t="s">
        <v>114</v>
      </c>
      <c r="F36" s="37">
        <v>2000</v>
      </c>
      <c r="G36" s="23">
        <v>2040840</v>
      </c>
      <c r="H36" s="23">
        <v>0.11</v>
      </c>
      <c r="J36" s="31"/>
      <c r="K36" s="31"/>
    </row>
    <row r="37" spans="2:11" s="5" customFormat="1" ht="35.25" customHeight="1" x14ac:dyDescent="0.2">
      <c r="B37" s="11" t="s">
        <v>121</v>
      </c>
      <c r="C37" s="14" t="s">
        <v>122</v>
      </c>
      <c r="D37" s="14" t="s">
        <v>79</v>
      </c>
      <c r="E37" s="14" t="s">
        <v>80</v>
      </c>
      <c r="F37" s="37">
        <v>16077</v>
      </c>
      <c r="G37" s="23">
        <v>16497574.32</v>
      </c>
      <c r="H37" s="23">
        <v>0.88</v>
      </c>
      <c r="J37" s="31"/>
      <c r="K37" s="31"/>
    </row>
    <row r="38" spans="2:11" s="5" customFormat="1" ht="35.25" customHeight="1" x14ac:dyDescent="0.2">
      <c r="B38" s="11" t="s">
        <v>123</v>
      </c>
      <c r="C38" s="14" t="s">
        <v>124</v>
      </c>
      <c r="D38" s="14" t="s">
        <v>125</v>
      </c>
      <c r="E38" s="14" t="s">
        <v>126</v>
      </c>
      <c r="F38" s="37">
        <v>20073</v>
      </c>
      <c r="G38" s="23">
        <v>20315281.109999999</v>
      </c>
      <c r="H38" s="23">
        <v>1.08</v>
      </c>
      <c r="J38" s="31"/>
      <c r="K38" s="31"/>
    </row>
    <row r="39" spans="2:11" s="5" customFormat="1" ht="35.25" customHeight="1" x14ac:dyDescent="0.2">
      <c r="B39" s="11" t="s">
        <v>127</v>
      </c>
      <c r="C39" s="14" t="s">
        <v>128</v>
      </c>
      <c r="D39" s="14" t="s">
        <v>113</v>
      </c>
      <c r="E39" s="14" t="s">
        <v>114</v>
      </c>
      <c r="F39" s="37">
        <v>15000</v>
      </c>
      <c r="G39" s="23">
        <v>15569195.25</v>
      </c>
      <c r="H39" s="23">
        <v>0.83</v>
      </c>
      <c r="J39" s="31"/>
      <c r="K39" s="31"/>
    </row>
    <row r="40" spans="2:11" s="5" customFormat="1" ht="35.25" customHeight="1" x14ac:dyDescent="0.2">
      <c r="B40" s="11" t="s">
        <v>129</v>
      </c>
      <c r="C40" s="14" t="s">
        <v>130</v>
      </c>
      <c r="D40" s="14" t="s">
        <v>131</v>
      </c>
      <c r="E40" s="14" t="s">
        <v>132</v>
      </c>
      <c r="F40" s="37">
        <v>39895</v>
      </c>
      <c r="G40" s="23">
        <v>41235472</v>
      </c>
      <c r="H40" s="23">
        <v>2.19</v>
      </c>
      <c r="J40" s="31"/>
      <c r="K40" s="31"/>
    </row>
    <row r="41" spans="2:11" s="5" customFormat="1" ht="35.25" customHeight="1" x14ac:dyDescent="0.2">
      <c r="B41" s="11" t="s">
        <v>133</v>
      </c>
      <c r="C41" s="14" t="s">
        <v>134</v>
      </c>
      <c r="D41" s="14" t="s">
        <v>125</v>
      </c>
      <c r="E41" s="14" t="s">
        <v>126</v>
      </c>
      <c r="F41" s="37">
        <v>40000</v>
      </c>
      <c r="G41" s="23">
        <v>41738400</v>
      </c>
      <c r="H41" s="23">
        <v>2.2200000000000002</v>
      </c>
      <c r="J41" s="31"/>
      <c r="K41" s="31"/>
    </row>
    <row r="42" spans="2:11" s="5" customFormat="1" ht="35.25" customHeight="1" x14ac:dyDescent="0.2">
      <c r="B42" s="11" t="s">
        <v>135</v>
      </c>
      <c r="C42" s="14" t="s">
        <v>136</v>
      </c>
      <c r="D42" s="14" t="s">
        <v>137</v>
      </c>
      <c r="E42" s="14" t="s">
        <v>138</v>
      </c>
      <c r="F42" s="37">
        <v>15350</v>
      </c>
      <c r="G42" s="23">
        <v>15684169.5</v>
      </c>
      <c r="H42" s="23">
        <v>0.83</v>
      </c>
      <c r="J42" s="31"/>
      <c r="K42" s="31"/>
    </row>
    <row r="43" spans="2:11" s="5" customFormat="1" ht="35.25" customHeight="1" x14ac:dyDescent="0.2">
      <c r="B43" s="11" t="s">
        <v>139</v>
      </c>
      <c r="C43" s="14" t="s">
        <v>140</v>
      </c>
      <c r="D43" s="14" t="s">
        <v>141</v>
      </c>
      <c r="E43" s="14" t="s">
        <v>142</v>
      </c>
      <c r="F43" s="37">
        <v>28357</v>
      </c>
      <c r="G43" s="23">
        <v>29064790.719999999</v>
      </c>
      <c r="H43" s="23">
        <v>1.55</v>
      </c>
      <c r="J43" s="31"/>
      <c r="K43" s="31"/>
    </row>
    <row r="44" spans="2:11" s="5" customFormat="1" ht="35.25" customHeight="1" x14ac:dyDescent="0.2">
      <c r="B44" s="11" t="s">
        <v>143</v>
      </c>
      <c r="C44" s="14" t="s">
        <v>144</v>
      </c>
      <c r="D44" s="14" t="s">
        <v>141</v>
      </c>
      <c r="E44" s="14" t="s">
        <v>142</v>
      </c>
      <c r="F44" s="37">
        <v>23999</v>
      </c>
      <c r="G44" s="23">
        <v>25605013.079999998</v>
      </c>
      <c r="H44" s="23">
        <v>1.36</v>
      </c>
      <c r="J44" s="31"/>
      <c r="K44" s="31"/>
    </row>
    <row r="45" spans="2:11" s="5" customFormat="1" ht="35.25" customHeight="1" x14ac:dyDescent="0.2">
      <c r="B45" s="11" t="s">
        <v>145</v>
      </c>
      <c r="C45" s="14" t="s">
        <v>146</v>
      </c>
      <c r="D45" s="14" t="s">
        <v>147</v>
      </c>
      <c r="E45" s="14" t="s">
        <v>148</v>
      </c>
      <c r="F45" s="37">
        <v>31117</v>
      </c>
      <c r="G45" s="23">
        <v>31827712.280000001</v>
      </c>
      <c r="H45" s="23">
        <v>1.69</v>
      </c>
      <c r="J45" s="31"/>
      <c r="K45" s="31"/>
    </row>
    <row r="46" spans="2:11" s="5" customFormat="1" ht="35.25" customHeight="1" x14ac:dyDescent="0.2">
      <c r="B46" s="11" t="s">
        <v>149</v>
      </c>
      <c r="C46" s="14" t="s">
        <v>150</v>
      </c>
      <c r="D46" s="14" t="s">
        <v>147</v>
      </c>
      <c r="E46" s="14" t="s">
        <v>148</v>
      </c>
      <c r="F46" s="37">
        <v>32990</v>
      </c>
      <c r="G46" s="23">
        <v>34192485.5</v>
      </c>
      <c r="H46" s="23">
        <v>1.82</v>
      </c>
      <c r="J46" s="31"/>
      <c r="K46" s="31"/>
    </row>
    <row r="47" spans="2:11" s="5" customFormat="1" ht="35.25" customHeight="1" x14ac:dyDescent="0.2">
      <c r="B47" s="11" t="s">
        <v>151</v>
      </c>
      <c r="C47" s="14" t="s">
        <v>152</v>
      </c>
      <c r="D47" s="14" t="s">
        <v>137</v>
      </c>
      <c r="E47" s="14" t="s">
        <v>138</v>
      </c>
      <c r="F47" s="37">
        <v>3349</v>
      </c>
      <c r="G47" s="23">
        <v>3431385.4</v>
      </c>
      <c r="H47" s="23">
        <v>0.18</v>
      </c>
      <c r="J47" s="31"/>
      <c r="K47" s="31"/>
    </row>
    <row r="48" spans="2:11" s="5" customFormat="1" ht="35.25" customHeight="1" x14ac:dyDescent="0.2">
      <c r="B48" s="11" t="s">
        <v>153</v>
      </c>
      <c r="C48" s="14" t="s">
        <v>154</v>
      </c>
      <c r="D48" s="14" t="s">
        <v>141</v>
      </c>
      <c r="E48" s="14" t="s">
        <v>142</v>
      </c>
      <c r="F48" s="37">
        <v>120</v>
      </c>
      <c r="G48" s="23">
        <v>123916.95</v>
      </c>
      <c r="H48" s="23">
        <v>0.01</v>
      </c>
      <c r="J48" s="31"/>
      <c r="K48" s="31"/>
    </row>
    <row r="49" spans="2:11" s="5" customFormat="1" ht="35.25" customHeight="1" x14ac:dyDescent="0.2">
      <c r="B49" s="11" t="s">
        <v>155</v>
      </c>
      <c r="C49" s="14" t="s">
        <v>156</v>
      </c>
      <c r="D49" s="14" t="s">
        <v>141</v>
      </c>
      <c r="E49" s="14" t="s">
        <v>142</v>
      </c>
      <c r="F49" s="37">
        <v>10700</v>
      </c>
      <c r="G49" s="23">
        <v>10967500</v>
      </c>
      <c r="H49" s="23">
        <v>0.57999999999999996</v>
      </c>
      <c r="J49" s="31"/>
      <c r="K49" s="31"/>
    </row>
    <row r="50" spans="2:11" s="5" customFormat="1" ht="35.25" customHeight="1" x14ac:dyDescent="0.2">
      <c r="B50" s="11" t="s">
        <v>157</v>
      </c>
      <c r="C50" s="14" t="s">
        <v>158</v>
      </c>
      <c r="D50" s="14" t="s">
        <v>137</v>
      </c>
      <c r="E50" s="14" t="s">
        <v>138</v>
      </c>
      <c r="F50" s="37">
        <v>3204</v>
      </c>
      <c r="G50" s="23">
        <v>3229151.4</v>
      </c>
      <c r="H50" s="23">
        <v>0.17</v>
      </c>
      <c r="J50" s="31"/>
      <c r="K50" s="31"/>
    </row>
    <row r="51" spans="2:11" s="5" customFormat="1" ht="35.25" customHeight="1" x14ac:dyDescent="0.2">
      <c r="B51" s="11" t="s">
        <v>159</v>
      </c>
      <c r="C51" s="14" t="s">
        <v>160</v>
      </c>
      <c r="D51" s="14" t="s">
        <v>141</v>
      </c>
      <c r="E51" s="14" t="s">
        <v>142</v>
      </c>
      <c r="F51" s="37">
        <v>1423</v>
      </c>
      <c r="G51" s="23">
        <v>1425447.56</v>
      </c>
      <c r="H51" s="23">
        <v>0.08</v>
      </c>
      <c r="J51" s="31"/>
      <c r="K51" s="31"/>
    </row>
    <row r="52" spans="2:11" s="5" customFormat="1" ht="35.25" customHeight="1" x14ac:dyDescent="0.2">
      <c r="B52" s="11" t="s">
        <v>161</v>
      </c>
      <c r="C52" s="14" t="s">
        <v>162</v>
      </c>
      <c r="D52" s="14" t="s">
        <v>137</v>
      </c>
      <c r="E52" s="14" t="s">
        <v>138</v>
      </c>
      <c r="F52" s="37">
        <v>319</v>
      </c>
      <c r="G52" s="23">
        <v>315462.28999999998</v>
      </c>
      <c r="H52" s="23">
        <v>0.02</v>
      </c>
      <c r="J52" s="31"/>
      <c r="K52" s="31"/>
    </row>
    <row r="53" spans="2:11" s="5" customFormat="1" ht="35.25" customHeight="1" x14ac:dyDescent="0.2">
      <c r="B53" s="11" t="s">
        <v>5</v>
      </c>
      <c r="C53" s="13"/>
      <c r="D53" s="13"/>
      <c r="E53" s="13"/>
      <c r="F53" s="38"/>
      <c r="G53" s="23">
        <f>SUM($G$25:$G$52)</f>
        <v>632978987.08999991</v>
      </c>
      <c r="H53" s="23">
        <f>(G53/$O$2) *100</f>
        <v>33.676128190886779</v>
      </c>
      <c r="J53" s="31"/>
      <c r="K53" s="31"/>
    </row>
    <row r="54" spans="2:11" s="5" customFormat="1" ht="35.25" customHeight="1" x14ac:dyDescent="0.2">
      <c r="B54" s="12" t="s">
        <v>27</v>
      </c>
      <c r="C54" s="16"/>
      <c r="D54" s="13"/>
      <c r="E54" s="13"/>
      <c r="F54" s="38"/>
      <c r="G54" s="23"/>
      <c r="H54" s="28"/>
      <c r="J54" s="31"/>
      <c r="K54" s="31"/>
    </row>
    <row r="55" spans="2:11" s="5" customFormat="1" ht="35.25" customHeight="1" x14ac:dyDescent="0.2">
      <c r="B55" s="11" t="s">
        <v>5</v>
      </c>
      <c r="C55" s="13"/>
      <c r="D55" s="13"/>
      <c r="E55" s="13"/>
      <c r="F55" s="38"/>
      <c r="G55" s="23"/>
      <c r="H55" s="23">
        <f>(G55/$O$2) *100</f>
        <v>0</v>
      </c>
      <c r="J55" s="31"/>
      <c r="K55" s="31"/>
    </row>
    <row r="56" spans="2:11" s="5" customFormat="1" ht="35.25" customHeight="1" x14ac:dyDescent="0.2">
      <c r="B56" s="10" t="s">
        <v>9</v>
      </c>
      <c r="C56" s="13"/>
      <c r="D56" s="13"/>
      <c r="E56" s="13"/>
      <c r="F56" s="38"/>
      <c r="G56" s="23"/>
      <c r="H56" s="28"/>
      <c r="J56" s="31"/>
      <c r="K56" s="31"/>
    </row>
    <row r="57" spans="2:11" s="5" customFormat="1" ht="35.25" customHeight="1" x14ac:dyDescent="0.2">
      <c r="B57" s="11" t="s">
        <v>163</v>
      </c>
      <c r="C57" s="14" t="s">
        <v>164</v>
      </c>
      <c r="D57" s="14" t="s">
        <v>165</v>
      </c>
      <c r="E57" s="14" t="s">
        <v>166</v>
      </c>
      <c r="F57" s="37">
        <v>3762</v>
      </c>
      <c r="G57" s="23">
        <v>9428211.5399999991</v>
      </c>
      <c r="H57" s="23">
        <v>0.5</v>
      </c>
      <c r="J57" s="31"/>
      <c r="K57" s="31"/>
    </row>
    <row r="58" spans="2:11" s="5" customFormat="1" ht="35.25" customHeight="1" x14ac:dyDescent="0.2">
      <c r="B58" s="11" t="s">
        <v>5</v>
      </c>
      <c r="C58" s="13"/>
      <c r="D58" s="13"/>
      <c r="E58" s="13"/>
      <c r="F58" s="38"/>
      <c r="G58" s="23">
        <f>SUM($G$57)</f>
        <v>9428211.5399999991</v>
      </c>
      <c r="H58" s="23">
        <f>(G58/$O$2) *100</f>
        <v>0.50160537222808876</v>
      </c>
      <c r="J58" s="31"/>
      <c r="K58" s="31"/>
    </row>
    <row r="59" spans="2:11" s="5" customFormat="1" ht="35.25" customHeight="1" x14ac:dyDescent="0.2">
      <c r="B59" s="10" t="s">
        <v>10</v>
      </c>
      <c r="C59" s="13"/>
      <c r="D59" s="13"/>
      <c r="E59" s="13"/>
      <c r="F59" s="38"/>
      <c r="G59" s="23"/>
      <c r="H59" s="23"/>
      <c r="J59" s="31"/>
      <c r="K59" s="31"/>
    </row>
    <row r="60" spans="2:11" s="5" customFormat="1" ht="35.25" customHeight="1" x14ac:dyDescent="0.2">
      <c r="B60" s="11" t="s">
        <v>5</v>
      </c>
      <c r="C60" s="13"/>
      <c r="D60" s="13"/>
      <c r="E60" s="13"/>
      <c r="F60" s="38"/>
      <c r="G60" s="23"/>
      <c r="H60" s="23">
        <f>(G60/$O$2) *100</f>
        <v>0</v>
      </c>
      <c r="J60" s="31"/>
      <c r="K60" s="31"/>
    </row>
    <row r="61" spans="2:11" s="5" customFormat="1" ht="35.25" customHeight="1" x14ac:dyDescent="0.2">
      <c r="B61" s="10" t="s">
        <v>28</v>
      </c>
      <c r="C61" s="13"/>
      <c r="D61" s="13"/>
      <c r="E61" s="13"/>
      <c r="F61" s="38"/>
      <c r="G61" s="23"/>
      <c r="H61" s="28"/>
      <c r="J61" s="31"/>
      <c r="K61" s="31"/>
    </row>
    <row r="62" spans="2:11" s="5" customFormat="1" ht="35.25" customHeight="1" x14ac:dyDescent="0.2">
      <c r="B62" s="11" t="s">
        <v>5</v>
      </c>
      <c r="C62" s="13"/>
      <c r="D62" s="13"/>
      <c r="E62" s="13"/>
      <c r="F62" s="38"/>
      <c r="G62" s="23"/>
      <c r="H62" s="23">
        <f>(G62/$O$2) *100</f>
        <v>0</v>
      </c>
      <c r="J62" s="31"/>
      <c r="K62" s="31"/>
    </row>
    <row r="63" spans="2:11" s="5" customFormat="1" ht="35.25" customHeight="1" x14ac:dyDescent="0.2">
      <c r="B63" s="10" t="s">
        <v>32</v>
      </c>
      <c r="C63" s="13"/>
      <c r="D63" s="13"/>
      <c r="E63" s="13"/>
      <c r="F63" s="38"/>
      <c r="G63" s="23"/>
      <c r="H63" s="28"/>
      <c r="J63" s="31"/>
      <c r="K63" s="31"/>
    </row>
    <row r="64" spans="2:11" s="5" customFormat="1" ht="35.25" customHeight="1" x14ac:dyDescent="0.2">
      <c r="B64" s="11" t="s">
        <v>5</v>
      </c>
      <c r="C64" s="13"/>
      <c r="D64" s="13"/>
      <c r="E64" s="13"/>
      <c r="F64" s="38"/>
      <c r="G64" s="23"/>
      <c r="H64" s="23">
        <f>(G64/$O$2) *100</f>
        <v>0</v>
      </c>
      <c r="J64" s="31"/>
      <c r="K64" s="31"/>
    </row>
    <row r="65" spans="1:15" s="5" customFormat="1" ht="35.25" customHeight="1" x14ac:dyDescent="0.2">
      <c r="B65" s="12" t="s">
        <v>29</v>
      </c>
      <c r="C65" s="13"/>
      <c r="D65" s="13"/>
      <c r="E65" s="13"/>
      <c r="F65" s="38"/>
      <c r="G65" s="23"/>
      <c r="H65" s="29"/>
      <c r="J65" s="31"/>
      <c r="K65" s="31"/>
    </row>
    <row r="66" spans="1:15" s="5" customFormat="1" ht="35.25" customHeight="1" x14ac:dyDescent="0.2">
      <c r="B66" s="11" t="s">
        <v>167</v>
      </c>
      <c r="C66" s="14"/>
      <c r="D66" s="14" t="s">
        <v>168</v>
      </c>
      <c r="E66" s="14" t="s">
        <v>169</v>
      </c>
      <c r="F66" s="37"/>
      <c r="G66" s="23">
        <v>105822292.42</v>
      </c>
      <c r="H66" s="23">
        <v>5.63</v>
      </c>
      <c r="J66" s="31"/>
      <c r="K66" s="31"/>
    </row>
    <row r="67" spans="1:15" s="5" customFormat="1" ht="35.25" customHeight="1" x14ac:dyDescent="0.2">
      <c r="B67" s="11" t="s">
        <v>170</v>
      </c>
      <c r="C67" s="14"/>
      <c r="D67" s="14" t="s">
        <v>168</v>
      </c>
      <c r="E67" s="14" t="s">
        <v>169</v>
      </c>
      <c r="F67" s="37"/>
      <c r="G67" s="23">
        <v>2552769.9300000002</v>
      </c>
      <c r="H67" s="23">
        <v>0.14000000000000001</v>
      </c>
      <c r="J67" s="31"/>
      <c r="K67" s="31"/>
    </row>
    <row r="68" spans="1:15" s="5" customFormat="1" ht="35.25" customHeight="1" x14ac:dyDescent="0.2">
      <c r="B68" s="11" t="s">
        <v>171</v>
      </c>
      <c r="C68" s="14"/>
      <c r="D68" s="14" t="s">
        <v>172</v>
      </c>
      <c r="E68" s="14" t="s">
        <v>173</v>
      </c>
      <c r="F68" s="37"/>
      <c r="G68" s="23">
        <v>159000.56</v>
      </c>
      <c r="H68" s="23">
        <v>0.01</v>
      </c>
      <c r="J68" s="31"/>
      <c r="K68" s="31"/>
    </row>
    <row r="69" spans="1:15" s="7" customFormat="1" ht="35.25" customHeight="1" x14ac:dyDescent="0.2">
      <c r="A69" s="5"/>
      <c r="B69" s="11" t="s">
        <v>174</v>
      </c>
      <c r="C69" s="14"/>
      <c r="D69" s="14" t="s">
        <v>175</v>
      </c>
      <c r="E69" s="14" t="s">
        <v>173</v>
      </c>
      <c r="F69" s="37"/>
      <c r="G69" s="23">
        <v>4624925.88</v>
      </c>
      <c r="H69" s="23">
        <v>0.25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5</v>
      </c>
      <c r="C70" s="13"/>
      <c r="D70" s="13"/>
      <c r="E70" s="13"/>
      <c r="F70" s="38"/>
      <c r="G70" s="23">
        <f>SUM($G$66:$G$69)</f>
        <v>113158988.79000001</v>
      </c>
      <c r="H70" s="23">
        <f>(G70/$O$2) *100</f>
        <v>6.0203524764106096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2" t="s">
        <v>30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5</v>
      </c>
      <c r="C72" s="13"/>
      <c r="D72" s="13"/>
      <c r="E72" s="13"/>
      <c r="F72" s="38"/>
      <c r="G72" s="23"/>
      <c r="H72" s="23">
        <f>(G72/$O$2) *100</f>
        <v>0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0" t="s">
        <v>11</v>
      </c>
      <c r="C73" s="13"/>
      <c r="D73" s="13"/>
      <c r="E73" s="13"/>
      <c r="F73" s="38"/>
      <c r="G73" s="23"/>
      <c r="H73" s="28"/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5</v>
      </c>
      <c r="C74" s="13"/>
      <c r="D74" s="13"/>
      <c r="E74" s="13"/>
      <c r="F74" s="38"/>
      <c r="G74" s="23"/>
      <c r="H74" s="23">
        <f>(G74/$O$2) *100</f>
        <v>0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0" t="s">
        <v>25</v>
      </c>
      <c r="C75" s="13"/>
      <c r="D75" s="13"/>
      <c r="E75" s="13"/>
      <c r="F75" s="38"/>
      <c r="G75" s="23"/>
      <c r="H75" s="28"/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176</v>
      </c>
      <c r="C76" s="14"/>
      <c r="D76" s="14" t="s">
        <v>177</v>
      </c>
      <c r="E76" s="14" t="s">
        <v>178</v>
      </c>
      <c r="F76" s="37"/>
      <c r="G76" s="23">
        <v>49208272.850000001</v>
      </c>
      <c r="H76" s="23">
        <v>2.62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179</v>
      </c>
      <c r="C77" s="14"/>
      <c r="D77" s="14" t="s">
        <v>180</v>
      </c>
      <c r="E77" s="14" t="s">
        <v>181</v>
      </c>
      <c r="F77" s="37"/>
      <c r="G77" s="23">
        <v>27015.71</v>
      </c>
      <c r="H77" s="23">
        <v>0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5</v>
      </c>
      <c r="C78" s="13"/>
      <c r="D78" s="13"/>
      <c r="E78" s="13"/>
      <c r="F78" s="38"/>
      <c r="G78" s="23">
        <f>SUM($G$76:$G$77)</f>
        <v>49235288.560000002</v>
      </c>
      <c r="H78" s="23">
        <f>(G78/$O$2) *100</f>
        <v>2.619445388992212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0" t="s">
        <v>17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5</v>
      </c>
      <c r="C80" s="13"/>
      <c r="D80" s="13"/>
      <c r="E80" s="13"/>
      <c r="F80" s="38"/>
      <c r="G80" s="23"/>
      <c r="H80" s="23">
        <f>(G80/$O$2) *100</f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0" t="s">
        <v>18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26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0" t="s">
        <v>22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5</v>
      </c>
      <c r="C86" s="13"/>
      <c r="D86" s="13"/>
      <c r="E86" s="13"/>
      <c r="F86" s="38"/>
      <c r="G86" s="23"/>
      <c r="H86" s="23">
        <f>(G86/$O$2) *100</f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0" t="s">
        <v>19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5</v>
      </c>
      <c r="C88" s="13"/>
      <c r="D88" s="13"/>
      <c r="E88" s="13"/>
      <c r="F88" s="38"/>
      <c r="G88" s="23"/>
      <c r="H88" s="23">
        <f>(G88/$O$2) *100</f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0" t="s">
        <v>31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0" t="s">
        <v>20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5</v>
      </c>
      <c r="C92" s="13"/>
      <c r="D92" s="13"/>
      <c r="E92" s="13"/>
      <c r="F92" s="38"/>
      <c r="G92" s="23"/>
      <c r="H92" s="23">
        <f>(G92/$O$2) *100</f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0" t="s">
        <v>34</v>
      </c>
      <c r="C93" s="13"/>
      <c r="D93" s="13"/>
      <c r="E93" s="13"/>
      <c r="F93" s="38"/>
      <c r="G93" s="23"/>
      <c r="H93" s="28"/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5</v>
      </c>
      <c r="C94" s="13"/>
      <c r="D94" s="13"/>
      <c r="E94" s="13"/>
      <c r="F94" s="38"/>
      <c r="G94" s="23"/>
      <c r="H94" s="23">
        <f>(G94/$O$2) *100</f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7"/>
      <c r="B95" s="10" t="s">
        <v>23</v>
      </c>
      <c r="C95" s="15"/>
      <c r="D95" s="15"/>
      <c r="E95" s="15"/>
      <c r="F95" s="39"/>
      <c r="G95" s="24">
        <f>G94+G92+G90+G88+G86+G84+G82+G80+G78+G74+G72+G70+G64+G62+G60+G58+G55+G53+G23+G21+G15</f>
        <v>1879607369.0599999</v>
      </c>
      <c r="H95" s="24">
        <v>100</v>
      </c>
      <c r="I95" s="7"/>
      <c r="J95" s="33">
        <v>1879607369.0599999</v>
      </c>
      <c r="K95" s="17">
        <f>ROUND(G95,2)-ROUND(J95,2)</f>
        <v>0</v>
      </c>
      <c r="L95" s="7"/>
      <c r="M95" s="7"/>
      <c r="N95" s="7"/>
      <c r="O95" s="7"/>
    </row>
    <row r="96" spans="1:15" ht="35.25" customHeight="1" x14ac:dyDescent="0.2"/>
    <row r="97" ht="35.25" customHeight="1" x14ac:dyDescent="0.2"/>
    <row r="98" ht="35.25" customHeight="1" x14ac:dyDescent="0.2"/>
    <row r="99" ht="35.25" customHeight="1" x14ac:dyDescent="0.2"/>
    <row r="100" ht="35.25" customHeight="1" x14ac:dyDescent="0.2"/>
    <row r="101" ht="35.25" customHeight="1" x14ac:dyDescent="0.2"/>
    <row r="102" ht="35.25" customHeight="1" x14ac:dyDescent="0.2"/>
    <row r="103" ht="35.25" customHeight="1" x14ac:dyDescent="0.2"/>
    <row r="104" ht="35.25" customHeight="1" x14ac:dyDescent="0.2"/>
    <row r="105" ht="35.25" customHeight="1" x14ac:dyDescent="0.2"/>
    <row r="106" ht="35.25" customHeight="1" x14ac:dyDescent="0.2"/>
    <row r="107" ht="35.25" customHeight="1" x14ac:dyDescent="0.2"/>
    <row r="108" ht="35.25" customHeight="1" x14ac:dyDescent="0.2"/>
    <row r="109" ht="35.25" customHeight="1" x14ac:dyDescent="0.2"/>
    <row r="110" ht="35.25" customHeight="1" x14ac:dyDescent="0.2"/>
    <row r="111" ht="35.25" customHeight="1" x14ac:dyDescent="0.2"/>
    <row r="112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Кирилл Грицай</cp:lastModifiedBy>
  <cp:lastPrinted>2018-07-12T14:19:43Z</cp:lastPrinted>
  <dcterms:created xsi:type="dcterms:W3CDTF">2013-06-06T06:49:48Z</dcterms:created>
  <dcterms:modified xsi:type="dcterms:W3CDTF">2021-09-29T11:56:40Z</dcterms:modified>
</cp:coreProperties>
</file>